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S:\5_SERVICE AUX ENT\A PLAN DE FORMATION\Imprimés BTP\"/>
    </mc:Choice>
  </mc:AlternateContent>
  <xr:revisionPtr revIDLastSave="0" documentId="13_ncr:1_{6AE557F2-E12C-479B-BD04-042D48942464}" xr6:coauthVersionLast="46" xr6:coauthVersionMax="46" xr10:uidLastSave="{00000000-0000-0000-0000-000000000000}"/>
  <bookViews>
    <workbookView xWindow="-120" yWindow="-120" windowWidth="29040" windowHeight="15840" xr2:uid="{00000000-000D-0000-FFFF-FFFF00000000}"/>
  </bookViews>
  <sheets>
    <sheet name="PLAN DE FORMATION" sheetId="13" r:id="rId1"/>
  </sheets>
  <definedNames>
    <definedName name="_xlnm.Print_Area" localSheetId="0">'PLAN DE FORMATION'!$A$2:$AL$100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18" i="13" l="1"/>
  <c r="Z118" i="13"/>
  <c r="Y118" i="13"/>
  <c r="X118" i="13"/>
  <c r="W118" i="13"/>
  <c r="V118" i="13"/>
  <c r="U118" i="13"/>
  <c r="AA117" i="13"/>
  <c r="Z117" i="13"/>
  <c r="Y117" i="13"/>
  <c r="X117" i="13"/>
  <c r="W117" i="13"/>
  <c r="V117" i="13"/>
  <c r="U117" i="13"/>
  <c r="AG91" i="13"/>
  <c r="AL90" i="13"/>
  <c r="AL91" i="13" s="1"/>
  <c r="AK90" i="13"/>
  <c r="AK91" i="13" s="1"/>
  <c r="N90" i="13" s="1"/>
  <c r="AJ90" i="13"/>
  <c r="AJ91" i="13" s="1"/>
  <c r="AI90" i="13"/>
  <c r="AH90" i="13"/>
  <c r="AG92" i="13" s="1"/>
  <c r="AG90" i="13"/>
  <c r="AF90" i="13"/>
  <c r="AE90" i="13"/>
  <c r="AD90" i="13"/>
  <c r="AC90" i="13"/>
  <c r="AB90" i="13"/>
  <c r="AA90" i="13"/>
  <c r="Z90" i="13"/>
  <c r="Y90" i="13"/>
  <c r="X90" i="13"/>
  <c r="W90" i="13"/>
  <c r="W91" i="13" s="1"/>
  <c r="V90" i="13"/>
  <c r="U90" i="13"/>
  <c r="T90" i="13"/>
  <c r="S90" i="13"/>
  <c r="AN89" i="13"/>
  <c r="AM89" i="13"/>
  <c r="N89" i="13"/>
  <c r="M89" i="13"/>
  <c r="L89" i="13"/>
  <c r="AO89" i="13" s="1"/>
  <c r="AN88" i="13"/>
  <c r="AM88" i="13"/>
  <c r="N88" i="13"/>
  <c r="M88" i="13"/>
  <c r="L88" i="13"/>
  <c r="AO88" i="13" s="1"/>
  <c r="AO87" i="13"/>
  <c r="AN87" i="13"/>
  <c r="AM87" i="13"/>
  <c r="N87" i="13"/>
  <c r="M87" i="13"/>
  <c r="L87" i="13"/>
  <c r="AN86" i="13"/>
  <c r="AO86" i="13" s="1"/>
  <c r="AM86" i="13"/>
  <c r="N86" i="13"/>
  <c r="M86" i="13"/>
  <c r="L86" i="13"/>
  <c r="AN85" i="13"/>
  <c r="AM85" i="13"/>
  <c r="N85" i="13"/>
  <c r="M85" i="13"/>
  <c r="L85" i="13"/>
  <c r="AO85" i="13" s="1"/>
  <c r="AN84" i="13"/>
  <c r="AM84" i="13"/>
  <c r="N84" i="13"/>
  <c r="M84" i="13"/>
  <c r="L84" i="13"/>
  <c r="AO84" i="13" s="1"/>
  <c r="AO83" i="13"/>
  <c r="AN83" i="13"/>
  <c r="AM83" i="13"/>
  <c r="N83" i="13"/>
  <c r="M83" i="13"/>
  <c r="L83" i="13"/>
  <c r="AN82" i="13"/>
  <c r="AO82" i="13" s="1"/>
  <c r="AM82" i="13"/>
  <c r="N82" i="13"/>
  <c r="M82" i="13"/>
  <c r="L82" i="13"/>
  <c r="AN81" i="13"/>
  <c r="AM81" i="13"/>
  <c r="N81" i="13"/>
  <c r="M81" i="13"/>
  <c r="L81" i="13"/>
  <c r="AO81" i="13" s="1"/>
  <c r="AN80" i="13"/>
  <c r="AM80" i="13"/>
  <c r="N80" i="13"/>
  <c r="M80" i="13"/>
  <c r="L80" i="13"/>
  <c r="AO80" i="13" s="1"/>
  <c r="AO79" i="13"/>
  <c r="AN79" i="13"/>
  <c r="AM79" i="13"/>
  <c r="N79" i="13"/>
  <c r="M79" i="13"/>
  <c r="L79" i="13"/>
  <c r="AN78" i="13"/>
  <c r="AO78" i="13" s="1"/>
  <c r="AM78" i="13"/>
  <c r="N78" i="13"/>
  <c r="M78" i="13"/>
  <c r="L78" i="13"/>
  <c r="AN77" i="13"/>
  <c r="AM77" i="13"/>
  <c r="N77" i="13"/>
  <c r="M77" i="13"/>
  <c r="L77" i="13"/>
  <c r="AO77" i="13" s="1"/>
  <c r="AN76" i="13"/>
  <c r="AM76" i="13"/>
  <c r="N76" i="13"/>
  <c r="M76" i="13"/>
  <c r="L76" i="13"/>
  <c r="AO76" i="13" s="1"/>
  <c r="AO75" i="13"/>
  <c r="AN75" i="13"/>
  <c r="AM75" i="13"/>
  <c r="N75" i="13"/>
  <c r="M75" i="13"/>
  <c r="L75" i="13"/>
  <c r="AN74" i="13"/>
  <c r="AO74" i="13" s="1"/>
  <c r="AM74" i="13"/>
  <c r="N74" i="13"/>
  <c r="M74" i="13"/>
  <c r="L74" i="13"/>
  <c r="AN73" i="13"/>
  <c r="AM73" i="13"/>
  <c r="N73" i="13"/>
  <c r="M73" i="13"/>
  <c r="L73" i="13"/>
  <c r="AO73" i="13" s="1"/>
  <c r="AN72" i="13"/>
  <c r="AM72" i="13"/>
  <c r="N72" i="13"/>
  <c r="M72" i="13"/>
  <c r="L72" i="13"/>
  <c r="AO72" i="13" s="1"/>
  <c r="AO71" i="13"/>
  <c r="AN71" i="13"/>
  <c r="AM71" i="13"/>
  <c r="N71" i="13"/>
  <c r="M71" i="13"/>
  <c r="L71" i="13"/>
  <c r="AN70" i="13"/>
  <c r="AO70" i="13" s="1"/>
  <c r="AM70" i="13"/>
  <c r="N70" i="13"/>
  <c r="M70" i="13"/>
  <c r="L70" i="13"/>
  <c r="AN69" i="13"/>
  <c r="AM69" i="13"/>
  <c r="N69" i="13"/>
  <c r="M69" i="13"/>
  <c r="L69" i="13"/>
  <c r="AO69" i="13" s="1"/>
  <c r="AN68" i="13"/>
  <c r="AM68" i="13"/>
  <c r="N68" i="13"/>
  <c r="M68" i="13"/>
  <c r="L68" i="13"/>
  <c r="AO68" i="13" s="1"/>
  <c r="AO67" i="13"/>
  <c r="AN67" i="13"/>
  <c r="AM67" i="13"/>
  <c r="N67" i="13"/>
  <c r="M67" i="13"/>
  <c r="L67" i="13"/>
  <c r="AN66" i="13"/>
  <c r="AO66" i="13" s="1"/>
  <c r="AM66" i="13"/>
  <c r="N66" i="13"/>
  <c r="M66" i="13"/>
  <c r="L66" i="13"/>
  <c r="AN65" i="13"/>
  <c r="AM65" i="13"/>
  <c r="N65" i="13"/>
  <c r="M65" i="13"/>
  <c r="L65" i="13"/>
  <c r="AO65" i="13" s="1"/>
  <c r="AN64" i="13"/>
  <c r="AM64" i="13"/>
  <c r="N64" i="13"/>
  <c r="M64" i="13"/>
  <c r="L64" i="13"/>
  <c r="AO64" i="13" s="1"/>
  <c r="AO63" i="13"/>
  <c r="AN63" i="13"/>
  <c r="AM63" i="13"/>
  <c r="N63" i="13"/>
  <c r="M63" i="13"/>
  <c r="L63" i="13"/>
  <c r="AN62" i="13"/>
  <c r="AO62" i="13" s="1"/>
  <c r="AM62" i="13"/>
  <c r="N62" i="13"/>
  <c r="M62" i="13"/>
  <c r="L62" i="13"/>
  <c r="AN61" i="13"/>
  <c r="AM61" i="13"/>
  <c r="N61" i="13"/>
  <c r="M61" i="13"/>
  <c r="L61" i="13"/>
  <c r="AO61" i="13" s="1"/>
  <c r="AN60" i="13"/>
  <c r="AM60" i="13"/>
  <c r="N60" i="13"/>
  <c r="M60" i="13"/>
  <c r="L60" i="13"/>
  <c r="AO60" i="13" s="1"/>
  <c r="AO59" i="13"/>
  <c r="AN59" i="13"/>
  <c r="AM59" i="13"/>
  <c r="N59" i="13"/>
  <c r="M59" i="13"/>
  <c r="L59" i="13"/>
  <c r="AN58" i="13"/>
  <c r="AO58" i="13" s="1"/>
  <c r="AM58" i="13"/>
  <c r="N58" i="13"/>
  <c r="M58" i="13"/>
  <c r="L58" i="13"/>
  <c r="AN57" i="13"/>
  <c r="AM57" i="13"/>
  <c r="N57" i="13"/>
  <c r="M57" i="13"/>
  <c r="L57" i="13"/>
  <c r="AO57" i="13" s="1"/>
  <c r="AN56" i="13"/>
  <c r="AM56" i="13"/>
  <c r="N56" i="13"/>
  <c r="M56" i="13"/>
  <c r="L56" i="13"/>
  <c r="AO56" i="13" s="1"/>
  <c r="AO55" i="13"/>
  <c r="AN55" i="13"/>
  <c r="AM55" i="13"/>
  <c r="N55" i="13"/>
  <c r="M55" i="13"/>
  <c r="L55" i="13"/>
  <c r="AN54" i="13"/>
  <c r="AO54" i="13" s="1"/>
  <c r="AM54" i="13"/>
  <c r="N54" i="13"/>
  <c r="M54" i="13"/>
  <c r="L54" i="13"/>
  <c r="AN53" i="13"/>
  <c r="AM53" i="13"/>
  <c r="N53" i="13"/>
  <c r="M53" i="13"/>
  <c r="L53" i="13"/>
  <c r="AO53" i="13" s="1"/>
  <c r="AN52" i="13"/>
  <c r="AM52" i="13"/>
  <c r="N52" i="13"/>
  <c r="M52" i="13"/>
  <c r="L52" i="13"/>
  <c r="AO52" i="13" s="1"/>
  <c r="AO51" i="13"/>
  <c r="AN51" i="13"/>
  <c r="AM51" i="13"/>
  <c r="N51" i="13"/>
  <c r="M51" i="13"/>
  <c r="L51" i="13"/>
  <c r="AN50" i="13"/>
  <c r="AO50" i="13" s="1"/>
  <c r="AM50" i="13"/>
  <c r="N50" i="13"/>
  <c r="M50" i="13"/>
  <c r="L50" i="13"/>
  <c r="AN49" i="13"/>
  <c r="AM49" i="13"/>
  <c r="N49" i="13"/>
  <c r="M49" i="13"/>
  <c r="L49" i="13"/>
  <c r="AO49" i="13" s="1"/>
  <c r="AN48" i="13"/>
  <c r="AM48" i="13"/>
  <c r="N48" i="13"/>
  <c r="M48" i="13"/>
  <c r="L48" i="13"/>
  <c r="AO48" i="13" s="1"/>
  <c r="AO47" i="13"/>
  <c r="AN47" i="13"/>
  <c r="AM47" i="13"/>
  <c r="N47" i="13"/>
  <c r="M47" i="13"/>
  <c r="L47" i="13"/>
  <c r="AN46" i="13"/>
  <c r="AO46" i="13" s="1"/>
  <c r="AM46" i="13"/>
  <c r="N46" i="13"/>
  <c r="M46" i="13"/>
  <c r="L46" i="13"/>
  <c r="AN45" i="13"/>
  <c r="AM45" i="13"/>
  <c r="N45" i="13"/>
  <c r="M45" i="13"/>
  <c r="L45" i="13"/>
  <c r="AO45" i="13" s="1"/>
  <c r="AN44" i="13"/>
  <c r="AM44" i="13"/>
  <c r="N44" i="13"/>
  <c r="M44" i="13"/>
  <c r="L44" i="13"/>
  <c r="AO44" i="13" s="1"/>
  <c r="AO43" i="13"/>
  <c r="AN43" i="13"/>
  <c r="AM43" i="13"/>
  <c r="N43" i="13"/>
  <c r="M43" i="13"/>
  <c r="L43" i="13"/>
  <c r="AN42" i="13"/>
  <c r="AO42" i="13" s="1"/>
  <c r="AM42" i="13"/>
  <c r="N42" i="13"/>
  <c r="M42" i="13"/>
  <c r="L42" i="13"/>
  <c r="AN41" i="13"/>
  <c r="AM41" i="13"/>
  <c r="N41" i="13"/>
  <c r="M41" i="13"/>
  <c r="L41" i="13"/>
  <c r="AO41" i="13" s="1"/>
  <c r="AN40" i="13"/>
  <c r="AM40" i="13"/>
  <c r="N40" i="13"/>
  <c r="M40" i="13"/>
  <c r="L40" i="13"/>
  <c r="AO40" i="13" s="1"/>
  <c r="AO39" i="13"/>
  <c r="AN39" i="13"/>
  <c r="AM39" i="13"/>
  <c r="N39" i="13"/>
  <c r="M39" i="13"/>
  <c r="L39" i="13"/>
  <c r="AN38" i="13"/>
  <c r="AO38" i="13" s="1"/>
  <c r="AM38" i="13"/>
  <c r="N38" i="13"/>
  <c r="M38" i="13"/>
  <c r="L38" i="13"/>
  <c r="AN37" i="13"/>
  <c r="AM37" i="13"/>
  <c r="N37" i="13"/>
  <c r="M37" i="13"/>
  <c r="L37" i="13"/>
  <c r="AO37" i="13" s="1"/>
  <c r="AN36" i="13"/>
  <c r="AM36" i="13"/>
  <c r="N36" i="13"/>
  <c r="M36" i="13"/>
  <c r="L36" i="13"/>
  <c r="AO36" i="13" s="1"/>
  <c r="AO35" i="13"/>
  <c r="AN35" i="13"/>
  <c r="AM35" i="13"/>
  <c r="N35" i="13"/>
  <c r="M35" i="13"/>
  <c r="L35" i="13"/>
  <c r="AN34" i="13"/>
  <c r="AO34" i="13" s="1"/>
  <c r="AM34" i="13"/>
  <c r="N34" i="13"/>
  <c r="M34" i="13"/>
  <c r="L34" i="13"/>
  <c r="AN33" i="13"/>
  <c r="AM33" i="13"/>
  <c r="N33" i="13"/>
  <c r="M33" i="13"/>
  <c r="L33" i="13"/>
  <c r="AO33" i="13" s="1"/>
  <c r="AN32" i="13"/>
  <c r="AM32" i="13"/>
  <c r="N32" i="13"/>
  <c r="M32" i="13"/>
  <c r="L32" i="13"/>
  <c r="AO32" i="13" s="1"/>
  <c r="AO31" i="13"/>
  <c r="AN31" i="13"/>
  <c r="AM31" i="13"/>
  <c r="N31" i="13"/>
  <c r="M31" i="13"/>
  <c r="L31" i="13"/>
  <c r="AN30" i="13"/>
  <c r="AO30" i="13" s="1"/>
  <c r="AM30" i="13"/>
  <c r="N30" i="13"/>
  <c r="M30" i="13"/>
  <c r="L30" i="13"/>
  <c r="AN29" i="13"/>
  <c r="AM29" i="13"/>
  <c r="N29" i="13"/>
  <c r="M29" i="13"/>
  <c r="L29" i="13"/>
  <c r="AO29" i="13" s="1"/>
  <c r="AN28" i="13"/>
  <c r="AM28" i="13"/>
  <c r="N28" i="13"/>
  <c r="M28" i="13"/>
  <c r="L28" i="13"/>
  <c r="AO28" i="13" s="1"/>
  <c r="AO27" i="13"/>
  <c r="AN27" i="13"/>
  <c r="AM27" i="13"/>
  <c r="N27" i="13"/>
  <c r="M27" i="13"/>
  <c r="L27" i="13"/>
  <c r="AN26" i="13"/>
  <c r="AO26" i="13" s="1"/>
  <c r="AM26" i="13"/>
  <c r="N26" i="13"/>
  <c r="M26" i="13"/>
  <c r="L26" i="13"/>
  <c r="AN25" i="13"/>
  <c r="AM25" i="13"/>
  <c r="N25" i="13"/>
  <c r="M25" i="13"/>
  <c r="L25" i="13"/>
  <c r="AO25" i="13" s="1"/>
  <c r="AN24" i="13"/>
  <c r="AM24" i="13"/>
  <c r="N24" i="13"/>
  <c r="M24" i="13"/>
  <c r="L24" i="13"/>
  <c r="AO24" i="13" s="1"/>
  <c r="AO23" i="13"/>
  <c r="AN23" i="13"/>
  <c r="AM23" i="13"/>
  <c r="N23" i="13"/>
  <c r="M23" i="13"/>
  <c r="L23" i="13"/>
  <c r="AN22" i="13"/>
  <c r="AO22" i="13" s="1"/>
  <c r="AM22" i="13"/>
  <c r="N22" i="13"/>
  <c r="M22" i="13"/>
  <c r="L22" i="13"/>
  <c r="AN21" i="13"/>
  <c r="AM21" i="13"/>
  <c r="N21" i="13"/>
  <c r="M21" i="13"/>
  <c r="L21" i="13"/>
  <c r="AO21" i="13" s="1"/>
  <c r="AN20" i="13"/>
  <c r="AM20" i="13"/>
  <c r="N20" i="13"/>
  <c r="M20" i="13"/>
  <c r="L20" i="13"/>
  <c r="AO20" i="13" s="1"/>
  <c r="AO19" i="13"/>
  <c r="AN19" i="13"/>
  <c r="AM19" i="13"/>
  <c r="N19" i="13"/>
  <c r="M19" i="13"/>
  <c r="L19" i="13"/>
  <c r="AN18" i="13"/>
  <c r="AO18" i="13" s="1"/>
  <c r="AM18" i="13"/>
  <c r="N18" i="13"/>
  <c r="M18" i="13"/>
  <c r="L18" i="13"/>
  <c r="AN17" i="13"/>
  <c r="AM17" i="13"/>
  <c r="N17" i="13"/>
  <c r="M17" i="13"/>
  <c r="L17" i="13"/>
  <c r="AO17" i="13" s="1"/>
  <c r="AN16" i="13"/>
  <c r="AM16" i="13"/>
  <c r="N16" i="13"/>
  <c r="M16" i="13"/>
  <c r="L16" i="13"/>
  <c r="AO16" i="13" s="1"/>
  <c r="AO15" i="13"/>
  <c r="AO90" i="13" s="1"/>
  <c r="AN93" i="13" s="1"/>
  <c r="AO93" i="13" s="1"/>
  <c r="AN15" i="13"/>
  <c r="M90" i="13" s="1"/>
  <c r="AM15" i="13"/>
  <c r="AM90" i="13" s="1"/>
  <c r="AN95" i="13" s="1"/>
  <c r="N15" i="13"/>
  <c r="M15" i="13"/>
  <c r="L15" i="13"/>
  <c r="L90" i="13" s="1"/>
  <c r="AA13" i="13"/>
  <c r="Z13" i="13"/>
  <c r="Y13" i="13"/>
  <c r="AK12" i="13"/>
  <c r="AJ12" i="13"/>
  <c r="AI12" i="13"/>
  <c r="AF12" i="13"/>
  <c r="Y12" i="13"/>
  <c r="AO6" i="13"/>
  <c r="AO5" i="13"/>
  <c r="AO8" i="13" s="1"/>
  <c r="AK5" i="13"/>
  <c r="AO4" i="13"/>
  <c r="AI4" i="13"/>
  <c r="AO95" i="13" l="1"/>
  <c r="AO7" i="13"/>
  <c r="AN90" i="13"/>
  <c r="I8" i="13"/>
  <c r="H90" i="13"/>
  <c r="J90" i="13"/>
  <c r="K90" i="13"/>
  <c r="I90" i="13"/>
</calcChain>
</file>

<file path=xl/sharedStrings.xml><?xml version="1.0" encoding="utf-8"?>
<sst xmlns="http://schemas.openxmlformats.org/spreadsheetml/2006/main" count="143" uniqueCount="91">
  <si>
    <t>ENTREPRISE</t>
  </si>
  <si>
    <t>Adresse</t>
  </si>
  <si>
    <t>SIRET SIEGE</t>
  </si>
  <si>
    <t>CP</t>
  </si>
  <si>
    <t>Reliquat de dossiers CV</t>
  </si>
  <si>
    <t>Formation</t>
  </si>
  <si>
    <t>Ville</t>
  </si>
  <si>
    <t>légale</t>
  </si>
  <si>
    <t>Frais de services</t>
  </si>
  <si>
    <t>Effectif*</t>
  </si>
  <si>
    <t>Contact</t>
  </si>
  <si>
    <t>conventionnelle</t>
  </si>
  <si>
    <t>Budget CV</t>
  </si>
  <si>
    <t>Total HT</t>
  </si>
  <si>
    <t>Masse Salariale*</t>
  </si>
  <si>
    <t>Tél</t>
  </si>
  <si>
    <t>Alternance</t>
  </si>
  <si>
    <t>Activité</t>
  </si>
  <si>
    <t>Mail</t>
  </si>
  <si>
    <t>fond ext</t>
  </si>
  <si>
    <t>Entreprise active</t>
  </si>
  <si>
    <t>OUI</t>
  </si>
  <si>
    <t>Section</t>
  </si>
  <si>
    <t>OPTION</t>
  </si>
  <si>
    <t>B</t>
  </si>
  <si>
    <t>TTC à verser</t>
  </si>
  <si>
    <t>PLAN DE DEVELOPPEMENT DES COMPETENCES PREVISIONNEL</t>
  </si>
  <si>
    <t>FINANCEMENT PREVI.</t>
  </si>
  <si>
    <t>Organismes 
de formation</t>
  </si>
  <si>
    <t>Intitulés de stage</t>
  </si>
  <si>
    <t>Date de démarrage de l'action si fixée</t>
  </si>
  <si>
    <t>Nb de
Stagiaires</t>
  </si>
  <si>
    <t>Nb d'heure par stagiaire</t>
  </si>
  <si>
    <t>formation INTER ou INTRA*</t>
  </si>
  <si>
    <t>Coûts Pédagogiques HT</t>
  </si>
  <si>
    <r>
      <t xml:space="preserve">Rémunérations chargées 
</t>
    </r>
    <r>
      <rPr>
        <sz val="7"/>
        <color indexed="9"/>
        <rFont val="Arial"/>
        <family val="2"/>
      </rPr>
      <t>(charges pat. 
au réel)</t>
    </r>
  </si>
  <si>
    <t>Frais Transport</t>
  </si>
  <si>
    <t>Frais hébergement
et repas</t>
  </si>
  <si>
    <t>TOTAL DES FRAIS</t>
  </si>
  <si>
    <t>CP horaire/ salarié</t>
  </si>
  <si>
    <t>CP jour/GRP base 7h</t>
  </si>
  <si>
    <t>LEAN</t>
  </si>
  <si>
    <t>FNE CP</t>
  </si>
  <si>
    <t>Bilan compét/
CLEA/VAE</t>
  </si>
  <si>
    <t>AFEST PREST. EXT.</t>
  </si>
  <si>
    <t>PRO A</t>
  </si>
  <si>
    <t>TUTEUR</t>
  </si>
  <si>
    <t>COACH.</t>
  </si>
  <si>
    <t>Entreprise
 (contrib. vol.)</t>
  </si>
  <si>
    <t>Constructys 
(fonds Mut.)</t>
  </si>
  <si>
    <t>TOTAL
COFINANCÉ</t>
  </si>
  <si>
    <t>FRAIS NON FINANCES</t>
  </si>
  <si>
    <t>Commentaires</t>
  </si>
  <si>
    <t>TUTEUR cp et rem</t>
  </si>
  <si>
    <t>TUTEUR Compl. CP</t>
  </si>
  <si>
    <t>CP JOUR</t>
  </si>
  <si>
    <t/>
  </si>
  <si>
    <t>RESTE A CHARGE ENTREPRISE</t>
  </si>
  <si>
    <t>FINANCEMENT CONSTRUCTYS</t>
  </si>
  <si>
    <t>BUDGET PDC</t>
  </si>
  <si>
    <t>1-9</t>
  </si>
  <si>
    <t>10</t>
  </si>
  <si>
    <t>11-19</t>
  </si>
  <si>
    <t>20-29</t>
  </si>
  <si>
    <t>30-39</t>
  </si>
  <si>
    <t>40-49</t>
  </si>
  <si>
    <t>50-299</t>
  </si>
  <si>
    <t>300+</t>
  </si>
  <si>
    <t>BATIMENT</t>
  </si>
  <si>
    <t>nc</t>
  </si>
  <si>
    <t>TRAVAUX PUBLICS</t>
  </si>
  <si>
    <t>NEGOCE</t>
  </si>
  <si>
    <t>calcul CV</t>
  </si>
  <si>
    <t>20-49</t>
  </si>
  <si>
    <t>50-99</t>
  </si>
  <si>
    <t>100-299</t>
  </si>
  <si>
    <t>300 et +</t>
  </si>
  <si>
    <t>Report CV du 31/12/21</t>
  </si>
  <si>
    <t xml:space="preserve">Votre contribution volontaire 2022 : </t>
  </si>
  <si>
    <t>Reliquat 2021 à déduire</t>
  </si>
  <si>
    <t>Contrib. Vol. 2022 HT</t>
  </si>
  <si>
    <t>EXERCICE 2022</t>
  </si>
  <si>
    <t>FNE</t>
  </si>
  <si>
    <t>FA PDC 8% CP si QUALIF</t>
  </si>
  <si>
    <t>FNE FA</t>
  </si>
  <si>
    <t>FNE REM</t>
  </si>
  <si>
    <t>Cette trame vous permet de présenter à Constructys votre plan de formation en vue d'une simulation financière prévisionnelle
Elle ne constitue en aucun cas une demande de prise en charge.
Vos demandes de prise en charge doivent être envoyées systématiquement via la plateforme eGestion avant le demarrage de la formation et avant le 1er novembre pour celles de fin d'année.
Les frais annexes peuvent être valorisés si le salarié utilise son véhicule personnel ou les transports en commun et, pour les frais de retauration, uniquement si le repas complet lui a été remboursé (pas de chèque déjeuner ou de paniers repas)
*INTRA : le groupe est consitué uniquement de salariés de l'entreprise / INTER : le groupe est constitué de salariés de différentes entreprises
Une action de formation ne peut être financée que si l'organisme de formation répond aux critères qualités QUALIOPI.</t>
  </si>
  <si>
    <t>Formation QUALIF CP</t>
  </si>
  <si>
    <t>*Données : feuille de renseignement 2021</t>
  </si>
  <si>
    <t>NC</t>
  </si>
  <si>
    <t>BUDGET CP CONV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</si>
</sst>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quot; &quot;##&quot; &quot;##&quot; &quot;##&quot; &quot;##"/>
    <numFmt numFmtId="166" formatCode="###000\ 000\ 000\ 00000"/>
    <numFmt numFmtId="167" formatCode="#,##0.00\ &quot;€&quot;"/>
    <numFmt numFmtId="168" formatCode="_-* #,##0.00\ _F_-;\-* #,##0.00\ _F_-;_-* &quot;-&quot;??\ _F_-;_-@_-"/>
    <numFmt numFmtId="169" formatCode="#,##0.0"/>
    <numFmt numFmtId="170" formatCode="0%&quot; du plan&quot;"/>
  </numFmts>
  <fonts count="54" x14ac:knownFonts="1">
    <font>
      <sz val="11"/>
      <color theme="1"/>
      <name val="Franklin Gothic Book"/>
      <family val="2"/>
    </font>
    <font>
      <sz val="10"/>
      <name val="Arial"/>
      <family val="2"/>
    </font>
    <font>
      <sz val="10"/>
      <name val="Arial"/>
      <family val="2"/>
    </font>
    <font>
      <sz val="9"/>
      <name val="Arial"/>
      <family val="2"/>
    </font>
    <font>
      <sz val="7"/>
      <color indexed="9"/>
      <name val="Arial"/>
      <family val="2"/>
    </font>
    <font>
      <sz val="8"/>
      <name val="Arial"/>
      <family val="2"/>
    </font>
    <font>
      <b/>
      <sz val="6"/>
      <name val="Arial"/>
      <family val="2"/>
    </font>
    <font>
      <b/>
      <sz val="8"/>
      <name val="Arial"/>
      <family val="2"/>
    </font>
    <font>
      <u/>
      <sz val="11"/>
      <name val="Arial"/>
      <family val="2"/>
    </font>
    <font>
      <sz val="11"/>
      <color theme="1"/>
      <name val="Franklin Gothic Book"/>
      <family val="2"/>
    </font>
    <font>
      <u/>
      <sz val="11"/>
      <color theme="10"/>
      <name val="Calibri"/>
      <family val="2"/>
      <scheme val="minor"/>
    </font>
    <font>
      <sz val="11"/>
      <color theme="1"/>
      <name val="Calibri"/>
      <family val="2"/>
      <scheme val="minor"/>
    </font>
    <font>
      <sz val="11"/>
      <color theme="1"/>
      <name val="Arial"/>
      <family val="2"/>
    </font>
    <font>
      <sz val="8"/>
      <color theme="1"/>
      <name val="Arial"/>
      <family val="2"/>
    </font>
    <font>
      <sz val="12"/>
      <color theme="1"/>
      <name val="Arial"/>
      <family val="2"/>
    </font>
    <font>
      <sz val="10"/>
      <color theme="1"/>
      <name val="Arial"/>
      <family val="2"/>
    </font>
    <font>
      <sz val="13"/>
      <color rgb="FF576065"/>
      <name val="Arial"/>
      <family val="2"/>
    </font>
    <font>
      <sz val="7"/>
      <color theme="0"/>
      <name val="Arial"/>
      <family val="2"/>
    </font>
    <font>
      <sz val="10"/>
      <color rgb="FF576065"/>
      <name val="Arial"/>
      <family val="2"/>
    </font>
    <font>
      <b/>
      <sz val="7"/>
      <color theme="0"/>
      <name val="Arial"/>
      <family val="2"/>
    </font>
    <font>
      <b/>
      <sz val="7"/>
      <color theme="1"/>
      <name val="Arial"/>
      <family val="2"/>
    </font>
    <font>
      <b/>
      <sz val="7"/>
      <color theme="7"/>
      <name val="Arial"/>
      <family val="2"/>
    </font>
    <font>
      <b/>
      <sz val="7"/>
      <color rgb="FF576065"/>
      <name val="Arial"/>
      <family val="2"/>
    </font>
    <font>
      <b/>
      <sz val="6"/>
      <color rgb="FF576065"/>
      <name val="Arial"/>
      <family val="2"/>
    </font>
    <font>
      <sz val="7"/>
      <color rgb="FF576065"/>
      <name val="Arial"/>
      <family val="2"/>
    </font>
    <font>
      <sz val="8"/>
      <color rgb="FF576065"/>
      <name val="Arial"/>
      <family val="2"/>
    </font>
    <font>
      <sz val="7"/>
      <color theme="5"/>
      <name val="Arial"/>
      <family val="2"/>
    </font>
    <font>
      <sz val="7"/>
      <color theme="1"/>
      <name val="Arial"/>
      <family val="2"/>
    </font>
    <font>
      <u/>
      <sz val="11"/>
      <color theme="10"/>
      <name val="Arial"/>
      <family val="2"/>
    </font>
    <font>
      <sz val="9"/>
      <color theme="1"/>
      <name val="Arial"/>
      <family val="2"/>
    </font>
    <font>
      <sz val="9"/>
      <color theme="7"/>
      <name val="Arial"/>
      <family val="2"/>
    </font>
    <font>
      <sz val="9"/>
      <color rgb="FF576065"/>
      <name val="Arial"/>
      <family val="2"/>
    </font>
    <font>
      <sz val="12"/>
      <color rgb="FFFFFFFF"/>
      <name val="Arial"/>
      <family val="2"/>
    </font>
    <font>
      <sz val="8"/>
      <color theme="7"/>
      <name val="Arial"/>
      <family val="2"/>
    </font>
    <font>
      <sz val="8"/>
      <color rgb="FFFFFFFF"/>
      <name val="Arial"/>
      <family val="2"/>
    </font>
    <font>
      <b/>
      <sz val="6"/>
      <color theme="1"/>
      <name val="Arial"/>
      <family val="2"/>
    </font>
    <font>
      <b/>
      <sz val="6"/>
      <color theme="0"/>
      <name val="Arial"/>
      <family val="2"/>
    </font>
    <font>
      <b/>
      <sz val="8"/>
      <color theme="0"/>
      <name val="Arial"/>
      <family val="2"/>
    </font>
    <font>
      <b/>
      <sz val="9"/>
      <color rgb="FF576065"/>
      <name val="Arial"/>
      <family val="2"/>
    </font>
    <font>
      <b/>
      <sz val="9"/>
      <color theme="0"/>
      <name val="Arial"/>
      <family val="2"/>
    </font>
    <font>
      <b/>
      <sz val="9"/>
      <color theme="1"/>
      <name val="Arial"/>
      <family val="2"/>
    </font>
    <font>
      <b/>
      <sz val="7"/>
      <color theme="5"/>
      <name val="Arial"/>
      <family val="2"/>
    </font>
    <font>
      <sz val="7"/>
      <color theme="1" tint="0.499984740745262"/>
      <name val="Arial"/>
      <family val="2"/>
    </font>
    <font>
      <b/>
      <sz val="9"/>
      <color theme="1" tint="0.499984740745262"/>
      <name val="Arial"/>
      <family val="2"/>
    </font>
    <font>
      <b/>
      <sz val="7"/>
      <color theme="1" tint="0.499984740745262"/>
      <name val="Arial"/>
      <family val="2"/>
    </font>
    <font>
      <sz val="9"/>
      <color theme="1" tint="0.499984740745262"/>
      <name val="Arial"/>
      <family val="2"/>
    </font>
    <font>
      <sz val="8"/>
      <color theme="1" tint="0.499984740745262"/>
      <name val="Arial"/>
      <family val="2"/>
    </font>
    <font>
      <b/>
      <sz val="9"/>
      <color theme="7"/>
      <name val="Arial"/>
      <family val="2"/>
    </font>
    <font>
      <sz val="12"/>
      <color theme="7"/>
      <name val="Arial"/>
      <family val="2"/>
    </font>
    <font>
      <sz val="11"/>
      <color rgb="FFFFFFFF"/>
      <name val="Arial"/>
      <family val="2"/>
    </font>
    <font>
      <b/>
      <sz val="9"/>
      <color rgb="FFFF0000"/>
      <name val="Arial"/>
      <family val="2"/>
    </font>
    <font>
      <sz val="9"/>
      <color theme="2" tint="-0.499984740745262"/>
      <name val="Arial"/>
      <family val="2"/>
    </font>
    <font>
      <sz val="7"/>
      <color theme="7"/>
      <name val="Arial"/>
      <family val="2"/>
    </font>
    <font>
      <b/>
      <sz val="8"/>
      <color theme="7"/>
      <name val="Arial"/>
      <family val="2"/>
    </font>
  </fonts>
  <fills count="28">
    <fill>
      <patternFill patternType="none"/>
    </fill>
    <fill>
      <patternFill patternType="gray125"/>
    </fill>
    <fill>
      <patternFill patternType="solid">
        <fgColor rgb="FFFFFFFF"/>
        <bgColor rgb="FF000000"/>
      </patternFill>
    </fill>
    <fill>
      <patternFill patternType="solid">
        <fgColor theme="6"/>
        <bgColor rgb="FF000000"/>
      </patternFill>
    </fill>
    <fill>
      <patternFill patternType="solid">
        <fgColor theme="0"/>
        <bgColor rgb="FF000000"/>
      </patternFill>
    </fill>
    <fill>
      <patternFill patternType="solid">
        <fgColor theme="2" tint="-0.499984740745262"/>
        <bgColor indexed="64"/>
      </patternFill>
    </fill>
    <fill>
      <patternFill patternType="solid">
        <fgColor theme="7"/>
        <bgColor rgb="FF000000"/>
      </patternFill>
    </fill>
    <fill>
      <patternFill patternType="solid">
        <fgColor theme="7"/>
        <bgColor indexed="64"/>
      </patternFill>
    </fill>
    <fill>
      <patternFill patternType="solid">
        <fgColor theme="6"/>
        <bgColor indexed="64"/>
      </patternFill>
    </fill>
    <fill>
      <patternFill patternType="solid">
        <fgColor theme="2" tint="-0.499984740745262"/>
        <bgColor rgb="FF000000"/>
      </patternFill>
    </fill>
    <fill>
      <patternFill patternType="solid">
        <fgColor theme="0"/>
        <bgColor indexed="64"/>
      </patternFill>
    </fill>
    <fill>
      <patternFill patternType="solid">
        <fgColor theme="3"/>
        <bgColor rgb="FF000000"/>
      </patternFill>
    </fill>
    <fill>
      <patternFill patternType="solid">
        <fgColor theme="4" tint="0.79998168889431442"/>
        <bgColor indexed="64"/>
      </patternFill>
    </fill>
    <fill>
      <patternFill patternType="solid">
        <fgColor theme="1" tint="0.59999389629810485"/>
        <bgColor indexed="64"/>
      </patternFill>
    </fill>
    <fill>
      <patternFill patternType="solid">
        <fgColor theme="7" tint="0.39997558519241921"/>
        <bgColor rgb="FF000000"/>
      </patternFill>
    </fill>
    <fill>
      <patternFill patternType="solid">
        <fgColor theme="5" tint="-0.499984740745262"/>
        <bgColor rgb="FF000000"/>
      </patternFill>
    </fill>
    <fill>
      <patternFill patternType="solid">
        <fgColor theme="5"/>
        <bgColor rgb="FF000000"/>
      </patternFill>
    </fill>
    <fill>
      <patternFill patternType="solid">
        <fgColor theme="5" tint="-0.249977111117893"/>
        <bgColor rgb="FF000000"/>
      </patternFill>
    </fill>
    <fill>
      <patternFill patternType="solid">
        <fgColor theme="2"/>
        <bgColor rgb="FF000000"/>
      </patternFill>
    </fill>
    <fill>
      <patternFill patternType="solid">
        <fgColor theme="8"/>
        <bgColor rgb="FF000000"/>
      </patternFill>
    </fill>
    <fill>
      <patternFill patternType="solid">
        <fgColor theme="5"/>
        <bgColor indexed="64"/>
      </patternFill>
    </fill>
    <fill>
      <patternFill patternType="solid">
        <fgColor theme="5" tint="-0.249977111117893"/>
        <bgColor indexed="64"/>
      </patternFill>
    </fill>
    <fill>
      <patternFill patternType="solid">
        <fgColor theme="8"/>
        <bgColor indexed="64"/>
      </patternFill>
    </fill>
    <fill>
      <patternFill patternType="solid">
        <fgColor theme="3"/>
        <bgColor indexed="64"/>
      </patternFill>
    </fill>
    <fill>
      <patternFill patternType="solid">
        <fgColor theme="2" tint="-9.9978637043366805E-2"/>
        <bgColor indexed="64"/>
      </patternFill>
    </fill>
    <fill>
      <patternFill patternType="solid">
        <fgColor theme="0" tint="0.79998168889431442"/>
        <bgColor indexed="64"/>
      </patternFill>
    </fill>
    <fill>
      <patternFill patternType="solid">
        <fgColor theme="4" tint="0.59999389629810485"/>
        <bgColor indexed="64"/>
      </patternFill>
    </fill>
    <fill>
      <patternFill patternType="solid">
        <fgColor theme="3" tint="0.39997558519241921"/>
        <bgColor rgb="FF000000"/>
      </patternFill>
    </fill>
  </fills>
  <borders count="53">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20">
    <xf numFmtId="0" fontId="0" fillId="0" borderId="0"/>
    <xf numFmtId="0" fontId="10" fillId="0" borderId="0" applyNumberFormat="0" applyFill="0" applyBorder="0" applyAlignment="0" applyProtection="0"/>
    <xf numFmtId="168" fontId="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1" fillId="0" borderId="0"/>
    <xf numFmtId="0"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9" fillId="0" borderId="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cellStyleXfs>
  <cellXfs count="315">
    <xf numFmtId="0" fontId="0" fillId="0" borderId="0" xfId="0"/>
    <xf numFmtId="0" fontId="12" fillId="0" borderId="0" xfId="0" applyFont="1"/>
    <xf numFmtId="14" fontId="12" fillId="0" borderId="0" xfId="0" applyNumberFormat="1" applyFont="1"/>
    <xf numFmtId="0" fontId="13" fillId="0" borderId="0" xfId="5" applyFont="1" applyAlignment="1">
      <alignment vertical="center"/>
    </xf>
    <xf numFmtId="0" fontId="14" fillId="0" borderId="0" xfId="5" applyFont="1" applyAlignment="1">
      <alignment horizontal="left"/>
    </xf>
    <xf numFmtId="0" fontId="14" fillId="0" borderId="1" xfId="6" applyFont="1" applyBorder="1" applyAlignment="1" applyProtection="1">
      <alignment horizontal="left"/>
      <protection locked="0"/>
    </xf>
    <xf numFmtId="14" fontId="14" fillId="0" borderId="1" xfId="5" applyNumberFormat="1" applyFont="1" applyBorder="1" applyAlignment="1">
      <alignment horizontal="left"/>
    </xf>
    <xf numFmtId="0" fontId="14" fillId="0" borderId="1" xfId="5" applyFont="1" applyBorder="1" applyAlignment="1">
      <alignment horizontal="left"/>
    </xf>
    <xf numFmtId="3" fontId="15" fillId="0" borderId="0" xfId="5" applyNumberFormat="1" applyFont="1" applyAlignment="1">
      <alignment horizontal="left"/>
    </xf>
    <xf numFmtId="0" fontId="15" fillId="0" borderId="1" xfId="5" applyFont="1" applyBorder="1" applyAlignment="1">
      <alignment horizontal="left" vertical="center"/>
    </xf>
    <xf numFmtId="0" fontId="15" fillId="0" borderId="0" xfId="5" applyFont="1" applyAlignment="1">
      <alignment horizontal="left"/>
    </xf>
    <xf numFmtId="166" fontId="15" fillId="0" borderId="2" xfId="6" applyNumberFormat="1" applyFont="1" applyBorder="1" applyAlignment="1" applyProtection="1">
      <alignment horizontal="left"/>
      <protection locked="0"/>
    </xf>
    <xf numFmtId="14" fontId="15" fillId="0" borderId="2" xfId="5" applyNumberFormat="1" applyFont="1" applyBorder="1" applyAlignment="1">
      <alignment horizontal="left"/>
    </xf>
    <xf numFmtId="166" fontId="15" fillId="0" borderId="2" xfId="5" applyNumberFormat="1" applyFont="1" applyBorder="1" applyAlignment="1">
      <alignment horizontal="left"/>
    </xf>
    <xf numFmtId="166" fontId="15" fillId="0" borderId="0" xfId="5" applyNumberFormat="1" applyFont="1" applyAlignment="1">
      <alignment horizontal="left"/>
    </xf>
    <xf numFmtId="0" fontId="15" fillId="0" borderId="2" xfId="5" applyFont="1" applyBorder="1" applyAlignment="1">
      <alignment horizontal="left" vertical="center"/>
    </xf>
    <xf numFmtId="0" fontId="18" fillId="0" borderId="0" xfId="5" applyFont="1" applyAlignment="1">
      <alignment horizontal="right" vertical="center"/>
    </xf>
    <xf numFmtId="4" fontId="21" fillId="3" borderId="5" xfId="5" applyNumberFormat="1" applyFont="1" applyFill="1" applyBorder="1" applyAlignment="1">
      <alignment vertical="center"/>
    </xf>
    <xf numFmtId="0" fontId="22" fillId="2" borderId="1" xfId="5" applyFont="1" applyFill="1" applyBorder="1" applyAlignment="1">
      <alignment vertical="center"/>
    </xf>
    <xf numFmtId="0" fontId="24" fillId="2" borderId="3" xfId="5" applyFont="1" applyFill="1" applyBorder="1" applyAlignment="1">
      <alignment horizontal="left" vertical="center"/>
    </xf>
    <xf numFmtId="0" fontId="24" fillId="2" borderId="4" xfId="5" applyFont="1" applyFill="1" applyBorder="1" applyAlignment="1">
      <alignment horizontal="left" vertical="center"/>
    </xf>
    <xf numFmtId="4" fontId="24" fillId="2" borderId="5" xfId="5" applyNumberFormat="1" applyFont="1" applyFill="1" applyBorder="1" applyAlignment="1">
      <alignment horizontal="right" vertical="center"/>
    </xf>
    <xf numFmtId="0" fontId="15" fillId="0" borderId="1" xfId="5" applyFont="1" applyBorder="1" applyAlignment="1">
      <alignment horizontal="left"/>
    </xf>
    <xf numFmtId="14" fontId="15" fillId="0" borderId="0" xfId="5" applyNumberFormat="1" applyFont="1" applyAlignment="1">
      <alignment horizontal="left"/>
    </xf>
    <xf numFmtId="0" fontId="12" fillId="0" borderId="0" xfId="16" applyFont="1" applyProtection="1">
      <protection locked="0"/>
    </xf>
    <xf numFmtId="0" fontId="24" fillId="2" borderId="3" xfId="5" applyFont="1" applyFill="1" applyBorder="1" applyAlignment="1">
      <alignment vertical="center"/>
    </xf>
    <xf numFmtId="0" fontId="24" fillId="2" borderId="4" xfId="5" applyFont="1" applyFill="1" applyBorder="1" applyAlignment="1">
      <alignment vertical="center"/>
    </xf>
    <xf numFmtId="0" fontId="19" fillId="2" borderId="3" xfId="5" applyFont="1" applyFill="1" applyBorder="1" applyAlignment="1">
      <alignment horizontal="left" vertical="center"/>
    </xf>
    <xf numFmtId="0" fontId="19" fillId="2" borderId="4" xfId="5" applyFont="1" applyFill="1" applyBorder="1" applyAlignment="1">
      <alignment horizontal="left" vertical="center"/>
    </xf>
    <xf numFmtId="4" fontId="19" fillId="2" borderId="5" xfId="5" applyNumberFormat="1" applyFont="1" applyFill="1" applyBorder="1" applyAlignment="1">
      <alignment horizontal="right" vertical="center"/>
    </xf>
    <xf numFmtId="4" fontId="20" fillId="2" borderId="5" xfId="5" applyNumberFormat="1" applyFont="1" applyFill="1" applyBorder="1" applyAlignment="1">
      <alignment horizontal="right" vertical="center"/>
    </xf>
    <xf numFmtId="3" fontId="15" fillId="0" borderId="2" xfId="5" applyNumberFormat="1" applyFont="1" applyBorder="1" applyAlignment="1">
      <alignment horizontal="left"/>
    </xf>
    <xf numFmtId="165" fontId="15" fillId="0" borderId="2" xfId="5" applyNumberFormat="1" applyFont="1" applyBorder="1" applyAlignment="1">
      <alignment horizontal="left" vertical="center"/>
    </xf>
    <xf numFmtId="9" fontId="13" fillId="0" borderId="4" xfId="17" applyFont="1" applyFill="1" applyBorder="1" applyAlignment="1">
      <alignment horizontal="center" vertical="center"/>
    </xf>
    <xf numFmtId="0" fontId="20" fillId="2" borderId="3" xfId="5" applyFont="1" applyFill="1" applyBorder="1" applyAlignment="1">
      <alignment horizontal="left" vertical="center"/>
    </xf>
    <xf numFmtId="0" fontId="20" fillId="2" borderId="4" xfId="5" applyFont="1" applyFill="1" applyBorder="1" applyAlignment="1">
      <alignment horizontal="left" vertical="center"/>
    </xf>
    <xf numFmtId="0" fontId="15" fillId="0" borderId="2" xfId="5" quotePrefix="1" applyFont="1" applyBorder="1" applyAlignment="1">
      <alignment horizontal="left"/>
    </xf>
    <xf numFmtId="0" fontId="15" fillId="0" borderId="0" xfId="5" quotePrefix="1" applyFont="1" applyAlignment="1">
      <alignment horizontal="left"/>
    </xf>
    <xf numFmtId="0" fontId="28" fillId="0" borderId="2" xfId="1" applyFont="1" applyBorder="1" applyAlignment="1">
      <alignment horizontal="left" vertical="center"/>
    </xf>
    <xf numFmtId="0" fontId="27" fillId="2" borderId="3" xfId="5" applyFont="1" applyFill="1" applyBorder="1" applyAlignment="1">
      <alignment vertical="center"/>
    </xf>
    <xf numFmtId="0" fontId="21" fillId="4" borderId="3" xfId="5" applyFont="1" applyFill="1" applyBorder="1" applyAlignment="1">
      <alignment horizontal="left" vertical="center"/>
    </xf>
    <xf numFmtId="0" fontId="21" fillId="4" borderId="4" xfId="5" applyFont="1" applyFill="1" applyBorder="1" applyAlignment="1">
      <alignment horizontal="left" vertical="center"/>
    </xf>
    <xf numFmtId="4" fontId="21" fillId="4" borderId="5" xfId="5" applyNumberFormat="1" applyFont="1" applyFill="1" applyBorder="1" applyAlignment="1">
      <alignment horizontal="right" vertical="center"/>
    </xf>
    <xf numFmtId="0" fontId="15" fillId="0" borderId="0" xfId="0" applyFont="1" applyAlignment="1">
      <alignment vertical="center"/>
    </xf>
    <xf numFmtId="0" fontId="18" fillId="0" borderId="0" xfId="5" applyFont="1" applyAlignment="1">
      <alignment horizontal="left" vertical="center"/>
    </xf>
    <xf numFmtId="4" fontId="18" fillId="0" borderId="0" xfId="5" applyNumberFormat="1" applyFont="1" applyAlignment="1">
      <alignment horizontal="center" vertical="center"/>
    </xf>
    <xf numFmtId="0" fontId="13" fillId="2" borderId="4" xfId="17" applyNumberFormat="1" applyFont="1" applyFill="1" applyBorder="1" applyAlignment="1">
      <alignment horizontal="center" vertical="center"/>
    </xf>
    <xf numFmtId="0" fontId="27" fillId="0" borderId="0" xfId="5" applyFont="1" applyAlignment="1">
      <alignment horizontal="left"/>
    </xf>
    <xf numFmtId="4" fontId="15" fillId="0" borderId="0" xfId="5" applyNumberFormat="1" applyFont="1" applyAlignment="1">
      <alignment vertical="center"/>
    </xf>
    <xf numFmtId="0" fontId="29" fillId="0" borderId="0" xfId="5" applyFont="1" applyAlignment="1">
      <alignment vertical="center"/>
    </xf>
    <xf numFmtId="0" fontId="29" fillId="7" borderId="0" xfId="5" applyFont="1" applyFill="1" applyAlignment="1">
      <alignment vertical="center"/>
    </xf>
    <xf numFmtId="14" fontId="29" fillId="7" borderId="0" xfId="5" applyNumberFormat="1" applyFont="1" applyFill="1" applyAlignment="1">
      <alignment vertical="center"/>
    </xf>
    <xf numFmtId="4" fontId="29" fillId="7" borderId="0" xfId="5" applyNumberFormat="1" applyFont="1" applyFill="1" applyAlignment="1">
      <alignment horizontal="center" vertical="center" wrapText="1"/>
    </xf>
    <xf numFmtId="0" fontId="13" fillId="0" borderId="6" xfId="5" applyFont="1" applyBorder="1" applyAlignment="1">
      <alignment horizontal="left" vertical="center" wrapText="1"/>
    </xf>
    <xf numFmtId="0" fontId="13" fillId="0" borderId="7" xfId="5" applyFont="1" applyBorder="1" applyAlignment="1">
      <alignment horizontal="left" vertical="center" wrapText="1"/>
    </xf>
    <xf numFmtId="14" fontId="13" fillId="0" borderId="7" xfId="5" applyNumberFormat="1" applyFont="1" applyBorder="1" applyAlignment="1">
      <alignment horizontal="left" vertical="center" wrapText="1"/>
    </xf>
    <xf numFmtId="1" fontId="13" fillId="0" borderId="7" xfId="5" applyNumberFormat="1" applyFont="1" applyBorder="1" applyAlignment="1">
      <alignment horizontal="center" vertical="center"/>
    </xf>
    <xf numFmtId="0" fontId="13" fillId="0" borderId="0" xfId="5" applyFont="1" applyAlignment="1">
      <alignment horizontal="center" vertical="center"/>
    </xf>
    <xf numFmtId="4" fontId="13" fillId="0" borderId="6" xfId="5" applyNumberFormat="1" applyFont="1" applyBorder="1" applyAlignment="1">
      <alignment horizontal="right" vertical="center"/>
    </xf>
    <xf numFmtId="4" fontId="13" fillId="0" borderId="7" xfId="5" applyNumberFormat="1" applyFont="1" applyBorder="1" applyAlignment="1">
      <alignment horizontal="right" vertical="center"/>
    </xf>
    <xf numFmtId="4" fontId="13" fillId="0" borderId="8" xfId="5" applyNumberFormat="1" applyFont="1" applyBorder="1" applyAlignment="1">
      <alignment horizontal="right" vertical="center"/>
    </xf>
    <xf numFmtId="4" fontId="34" fillId="4" borderId="11" xfId="0" applyNumberFormat="1" applyFont="1" applyFill="1" applyBorder="1" applyAlignment="1">
      <alignment horizontal="right" vertical="center"/>
    </xf>
    <xf numFmtId="0" fontId="13" fillId="0" borderId="12" xfId="5" applyFont="1" applyBorder="1" applyAlignment="1">
      <alignment horizontal="left" vertical="center" wrapText="1"/>
    </xf>
    <xf numFmtId="0" fontId="13" fillId="0" borderId="4" xfId="5" applyFont="1" applyBorder="1" applyAlignment="1">
      <alignment horizontal="left" vertical="center" wrapText="1"/>
    </xf>
    <xf numFmtId="14" fontId="13" fillId="0" borderId="4" xfId="5" applyNumberFormat="1" applyFont="1" applyBorder="1" applyAlignment="1">
      <alignment horizontal="left" vertical="center" wrapText="1"/>
    </xf>
    <xf numFmtId="1" fontId="13" fillId="0" borderId="4" xfId="5" applyNumberFormat="1" applyFont="1" applyBorder="1" applyAlignment="1">
      <alignment horizontal="center" vertical="center"/>
    </xf>
    <xf numFmtId="0" fontId="13" fillId="0" borderId="2" xfId="5" applyFont="1" applyBorder="1" applyAlignment="1">
      <alignment horizontal="center" vertical="center"/>
    </xf>
    <xf numFmtId="0" fontId="13" fillId="0" borderId="13" xfId="5" applyFont="1" applyBorder="1" applyAlignment="1">
      <alignment horizontal="center" vertical="center"/>
    </xf>
    <xf numFmtId="4" fontId="13" fillId="0" borderId="12" xfId="5" applyNumberFormat="1" applyFont="1" applyBorder="1" applyAlignment="1">
      <alignment horizontal="right" vertical="center"/>
    </xf>
    <xf numFmtId="4" fontId="13" fillId="0" borderId="4" xfId="5" applyNumberFormat="1" applyFont="1" applyBorder="1" applyAlignment="1">
      <alignment horizontal="right" vertical="center"/>
    </xf>
    <xf numFmtId="4" fontId="13" fillId="0" borderId="13" xfId="5" applyNumberFormat="1" applyFont="1" applyBorder="1" applyAlignment="1">
      <alignment horizontal="right" vertical="center"/>
    </xf>
    <xf numFmtId="4" fontId="33" fillId="5" borderId="11" xfId="5" applyNumberFormat="1" applyFont="1" applyFill="1" applyBorder="1" applyAlignment="1">
      <alignment horizontal="right" vertical="center"/>
    </xf>
    <xf numFmtId="4" fontId="33" fillId="8" borderId="11" xfId="0" applyNumberFormat="1" applyFont="1" applyFill="1" applyBorder="1" applyAlignment="1">
      <alignment horizontal="right" vertical="center"/>
    </xf>
    <xf numFmtId="4" fontId="33" fillId="9" borderId="14" xfId="0" applyNumberFormat="1" applyFont="1" applyFill="1" applyBorder="1" applyAlignment="1">
      <alignment horizontal="right" vertical="center"/>
    </xf>
    <xf numFmtId="0" fontId="33" fillId="10" borderId="16" xfId="5" applyFont="1" applyFill="1" applyBorder="1" applyAlignment="1">
      <alignment vertical="center"/>
    </xf>
    <xf numFmtId="0" fontId="33" fillId="10" borderId="17" xfId="5" applyFont="1" applyFill="1" applyBorder="1" applyAlignment="1">
      <alignment vertical="center"/>
    </xf>
    <xf numFmtId="14" fontId="33" fillId="10" borderId="17" xfId="5" applyNumberFormat="1" applyFont="1" applyFill="1" applyBorder="1" applyAlignment="1">
      <alignment vertical="center"/>
    </xf>
    <xf numFmtId="0" fontId="33" fillId="10" borderId="17" xfId="5" applyFont="1" applyFill="1" applyBorder="1" applyAlignment="1">
      <alignment horizontal="center" vertical="center"/>
    </xf>
    <xf numFmtId="4" fontId="33" fillId="10" borderId="17" xfId="5" applyNumberFormat="1" applyFont="1" applyFill="1" applyBorder="1" applyAlignment="1">
      <alignment horizontal="center" vertical="center"/>
    </xf>
    <xf numFmtId="4" fontId="33" fillId="5" borderId="18" xfId="5" applyNumberFormat="1" applyFont="1" applyFill="1" applyBorder="1" applyAlignment="1">
      <alignment horizontal="center" vertical="center"/>
    </xf>
    <xf numFmtId="4" fontId="34" fillId="11" borderId="17" xfId="0" applyNumberFormat="1" applyFont="1" applyFill="1" applyBorder="1" applyAlignment="1">
      <alignment horizontal="center" vertical="center"/>
    </xf>
    <xf numFmtId="4" fontId="33" fillId="3" borderId="17" xfId="0" applyNumberFormat="1" applyFont="1" applyFill="1" applyBorder="1" applyAlignment="1">
      <alignment horizontal="center" vertical="center"/>
    </xf>
    <xf numFmtId="4" fontId="33" fillId="9" borderId="19" xfId="0" applyNumberFormat="1" applyFont="1" applyFill="1" applyBorder="1" applyAlignment="1">
      <alignment horizontal="right" vertical="center"/>
    </xf>
    <xf numFmtId="14" fontId="13" fillId="0" borderId="0" xfId="5" applyNumberFormat="1" applyFont="1" applyAlignment="1">
      <alignment vertical="center"/>
    </xf>
    <xf numFmtId="4" fontId="13" fillId="0" borderId="0" xfId="5" applyNumberFormat="1" applyFont="1" applyAlignment="1">
      <alignment horizontal="center" vertical="center"/>
    </xf>
    <xf numFmtId="4" fontId="29" fillId="0" borderId="0" xfId="5" applyNumberFormat="1" applyFont="1" applyAlignment="1">
      <alignment horizontal="center" vertical="center"/>
    </xf>
    <xf numFmtId="0" fontId="20" fillId="0" borderId="0" xfId="5" applyFont="1" applyAlignment="1">
      <alignment vertical="top" wrapText="1"/>
    </xf>
    <xf numFmtId="0" fontId="27" fillId="0" borderId="0" xfId="5" applyFont="1" applyAlignment="1">
      <alignment vertical="center"/>
    </xf>
    <xf numFmtId="0" fontId="29" fillId="0" borderId="0" xfId="5" applyFont="1" applyAlignment="1">
      <alignment vertical="top" wrapText="1"/>
    </xf>
    <xf numFmtId="0" fontId="27" fillId="0" borderId="0" xfId="5" applyFont="1" applyAlignment="1">
      <alignment vertical="center" wrapText="1"/>
    </xf>
    <xf numFmtId="0" fontId="24" fillId="0" borderId="0" xfId="5" applyFont="1" applyAlignment="1">
      <alignment vertical="center"/>
    </xf>
    <xf numFmtId="0" fontId="12" fillId="0" borderId="0" xfId="0" applyFont="1" applyAlignment="1">
      <alignment vertical="center"/>
    </xf>
    <xf numFmtId="0" fontId="13" fillId="0" borderId="0" xfId="5" applyFont="1" applyAlignment="1">
      <alignment horizontal="left" vertical="top" wrapText="1"/>
    </xf>
    <xf numFmtId="14" fontId="27" fillId="0" borderId="0" xfId="5" applyNumberFormat="1" applyFont="1" applyAlignment="1">
      <alignment vertical="center"/>
    </xf>
    <xf numFmtId="3" fontId="27" fillId="0" borderId="0" xfId="5" applyNumberFormat="1" applyFont="1" applyAlignment="1">
      <alignment vertical="center"/>
    </xf>
    <xf numFmtId="0" fontId="29" fillId="12" borderId="19" xfId="5" applyFont="1" applyFill="1" applyBorder="1" applyAlignment="1">
      <alignment vertical="center"/>
    </xf>
    <xf numFmtId="3" fontId="31" fillId="0" borderId="0" xfId="5" applyNumberFormat="1" applyFont="1" applyAlignment="1">
      <alignment vertical="center"/>
    </xf>
    <xf numFmtId="3" fontId="29" fillId="0" borderId="0" xfId="5" applyNumberFormat="1" applyFont="1" applyAlignment="1">
      <alignment vertical="center"/>
    </xf>
    <xf numFmtId="0" fontId="29" fillId="0" borderId="19" xfId="5" applyFont="1" applyBorder="1" applyAlignment="1">
      <alignment vertical="center"/>
    </xf>
    <xf numFmtId="0" fontId="15" fillId="0" borderId="0" xfId="5" applyFont="1" applyAlignment="1">
      <alignment vertical="center"/>
    </xf>
    <xf numFmtId="14" fontId="15" fillId="0" borderId="0" xfId="5" applyNumberFormat="1" applyFont="1" applyAlignment="1">
      <alignment vertical="center"/>
    </xf>
    <xf numFmtId="0" fontId="29" fillId="13" borderId="19" xfId="5" quotePrefix="1" applyFont="1" applyFill="1" applyBorder="1" applyAlignment="1">
      <alignment horizontal="center" vertical="center"/>
    </xf>
    <xf numFmtId="0" fontId="40" fillId="13" borderId="19" xfId="5" applyFont="1" applyFill="1" applyBorder="1" applyAlignment="1">
      <alignment vertical="center"/>
    </xf>
    <xf numFmtId="0" fontId="29" fillId="13" borderId="19" xfId="5" applyFont="1" applyFill="1" applyBorder="1" applyAlignment="1">
      <alignment vertical="center"/>
    </xf>
    <xf numFmtId="0" fontId="29" fillId="13" borderId="19" xfId="5" quotePrefix="1" applyFont="1" applyFill="1" applyBorder="1" applyAlignment="1">
      <alignment vertical="center"/>
    </xf>
    <xf numFmtId="4" fontId="33" fillId="15" borderId="19" xfId="0" applyNumberFormat="1" applyFont="1" applyFill="1" applyBorder="1" applyAlignment="1">
      <alignment horizontal="center" vertical="center"/>
    </xf>
    <xf numFmtId="4" fontId="34" fillId="16" borderId="17" xfId="0" applyNumberFormat="1" applyFont="1" applyFill="1" applyBorder="1" applyAlignment="1">
      <alignment horizontal="center" vertical="center"/>
    </xf>
    <xf numFmtId="4" fontId="34" fillId="17" borderId="18" xfId="0" applyNumberFormat="1" applyFont="1" applyFill="1" applyBorder="1" applyAlignment="1">
      <alignment horizontal="center" vertical="center"/>
    </xf>
    <xf numFmtId="4" fontId="34" fillId="17" borderId="17" xfId="0" applyNumberFormat="1" applyFont="1" applyFill="1" applyBorder="1" applyAlignment="1">
      <alignment horizontal="center" vertical="center"/>
    </xf>
    <xf numFmtId="49" fontId="5" fillId="18" borderId="14" xfId="0" applyNumberFormat="1" applyFont="1" applyFill="1" applyBorder="1" applyAlignment="1">
      <alignment vertical="center"/>
    </xf>
    <xf numFmtId="4" fontId="25" fillId="7" borderId="21" xfId="0" applyNumberFormat="1" applyFont="1" applyFill="1" applyBorder="1" applyAlignment="1">
      <alignment horizontal="right" vertical="center"/>
    </xf>
    <xf numFmtId="4" fontId="25" fillId="7" borderId="22" xfId="0" applyNumberFormat="1" applyFont="1" applyFill="1" applyBorder="1" applyAlignment="1">
      <alignment horizontal="right" vertical="center"/>
    </xf>
    <xf numFmtId="4" fontId="25" fillId="7" borderId="23" xfId="0" applyNumberFormat="1" applyFont="1" applyFill="1" applyBorder="1" applyAlignment="1">
      <alignment horizontal="right" vertical="center"/>
    </xf>
    <xf numFmtId="4" fontId="34" fillId="17" borderId="19" xfId="0" applyNumberFormat="1" applyFont="1" applyFill="1" applyBorder="1" applyAlignment="1">
      <alignment horizontal="center" vertical="center"/>
    </xf>
    <xf numFmtId="4" fontId="34" fillId="19" borderId="19" xfId="0" applyNumberFormat="1" applyFont="1" applyFill="1" applyBorder="1" applyAlignment="1">
      <alignment horizontal="center" vertical="center"/>
    </xf>
    <xf numFmtId="4" fontId="34" fillId="19" borderId="24" xfId="0" applyNumberFormat="1" applyFont="1" applyFill="1" applyBorder="1" applyAlignment="1">
      <alignment horizontal="center" vertical="center"/>
    </xf>
    <xf numFmtId="4" fontId="34" fillId="16" borderId="25" xfId="0" applyNumberFormat="1" applyFont="1" applyFill="1" applyBorder="1" applyAlignment="1">
      <alignment horizontal="center" vertical="center"/>
    </xf>
    <xf numFmtId="4" fontId="34" fillId="16" borderId="19" xfId="0" applyNumberFormat="1" applyFont="1" applyFill="1" applyBorder="1" applyAlignment="1">
      <alignment horizontal="center" vertical="center"/>
    </xf>
    <xf numFmtId="0" fontId="27" fillId="2" borderId="4" xfId="5" applyFont="1" applyFill="1" applyBorder="1" applyAlignment="1">
      <alignment vertical="center"/>
    </xf>
    <xf numFmtId="4" fontId="27" fillId="2" borderId="5" xfId="5" applyNumberFormat="1" applyFont="1" applyFill="1" applyBorder="1" applyAlignment="1">
      <alignment vertical="center"/>
    </xf>
    <xf numFmtId="4" fontId="34" fillId="17" borderId="24" xfId="0" applyNumberFormat="1" applyFont="1" applyFill="1" applyBorder="1" applyAlignment="1">
      <alignment horizontal="center" vertical="center"/>
    </xf>
    <xf numFmtId="4" fontId="25" fillId="7" borderId="12" xfId="0" applyNumberFormat="1" applyFont="1" applyFill="1" applyBorder="1" applyAlignment="1">
      <alignment horizontal="right" vertical="center"/>
    </xf>
    <xf numFmtId="4" fontId="25" fillId="7" borderId="5" xfId="0" applyNumberFormat="1" applyFont="1" applyFill="1" applyBorder="1" applyAlignment="1">
      <alignment horizontal="right" vertical="center"/>
    </xf>
    <xf numFmtId="4" fontId="25" fillId="7" borderId="13" xfId="0" applyNumberFormat="1" applyFont="1" applyFill="1" applyBorder="1" applyAlignment="1">
      <alignment horizontal="right" vertical="center"/>
    </xf>
    <xf numFmtId="0" fontId="28" fillId="0" borderId="28" xfId="1" applyFont="1" applyBorder="1" applyAlignment="1">
      <alignment horizontal="left" vertical="center"/>
    </xf>
    <xf numFmtId="165" fontId="15" fillId="0" borderId="2" xfId="6" applyNumberFormat="1" applyFont="1" applyBorder="1" applyAlignment="1" applyProtection="1">
      <alignment vertical="center"/>
      <protection locked="0"/>
    </xf>
    <xf numFmtId="4" fontId="33" fillId="15" borderId="11" xfId="0" applyNumberFormat="1" applyFont="1" applyFill="1" applyBorder="1" applyAlignment="1">
      <alignment horizontal="right" vertical="center"/>
    </xf>
    <xf numFmtId="170" fontId="43" fillId="24" borderId="0" xfId="17" applyNumberFormat="1" applyFont="1" applyFill="1" applyBorder="1" applyAlignment="1">
      <alignment horizontal="center" vertical="center"/>
    </xf>
    <xf numFmtId="170" fontId="43" fillId="25" borderId="0" xfId="17" applyNumberFormat="1" applyFont="1" applyFill="1" applyAlignment="1">
      <alignment horizontal="center" vertical="center" wrapText="1"/>
    </xf>
    <xf numFmtId="0" fontId="1" fillId="0" borderId="0" xfId="5" applyAlignment="1">
      <alignment horizontal="left" vertical="center"/>
    </xf>
    <xf numFmtId="0" fontId="1" fillId="0" borderId="1" xfId="5" applyBorder="1" applyAlignment="1">
      <alignment vertical="center"/>
    </xf>
    <xf numFmtId="0" fontId="13" fillId="0" borderId="29" xfId="5" quotePrefix="1" applyFont="1" applyBorder="1" applyAlignment="1">
      <alignment horizontal="center" vertical="center"/>
    </xf>
    <xf numFmtId="0" fontId="8" fillId="0" borderId="2" xfId="1" applyFont="1" applyBorder="1" applyAlignment="1" applyProtection="1">
      <alignment horizontal="left" vertical="center"/>
      <protection locked="0"/>
    </xf>
    <xf numFmtId="0" fontId="16" fillId="0" borderId="0" xfId="5" applyFont="1" applyAlignment="1">
      <alignment vertical="center"/>
    </xf>
    <xf numFmtId="0" fontId="17" fillId="2" borderId="0" xfId="5" applyFont="1" applyFill="1" applyAlignment="1">
      <alignment vertical="center"/>
    </xf>
    <xf numFmtId="49" fontId="18" fillId="0" borderId="0" xfId="5" applyNumberFormat="1" applyFont="1" applyAlignment="1">
      <alignment vertical="center"/>
    </xf>
    <xf numFmtId="0" fontId="19" fillId="2" borderId="0" xfId="5" applyFont="1" applyFill="1" applyAlignment="1">
      <alignment vertical="center"/>
    </xf>
    <xf numFmtId="0" fontId="20" fillId="0" borderId="0" xfId="5" applyFont="1" applyAlignment="1">
      <alignment horizontal="center"/>
    </xf>
    <xf numFmtId="0" fontId="16" fillId="0" borderId="0" xfId="5" applyFont="1" applyAlignment="1">
      <alignment horizontal="left" vertical="center"/>
    </xf>
    <xf numFmtId="0" fontId="20" fillId="0" borderId="3" xfId="5" applyFont="1" applyBorder="1" applyAlignment="1">
      <alignment horizontal="left" vertical="center"/>
    </xf>
    <xf numFmtId="0" fontId="20" fillId="0" borderId="4" xfId="5" applyFont="1" applyBorder="1" applyAlignment="1">
      <alignment horizontal="left" vertical="center"/>
    </xf>
    <xf numFmtId="4" fontId="41" fillId="0" borderId="0" xfId="5" applyNumberFormat="1" applyFont="1" applyAlignment="1">
      <alignment vertical="center"/>
    </xf>
    <xf numFmtId="0" fontId="12" fillId="21" borderId="0" xfId="0" applyFont="1" applyFill="1"/>
    <xf numFmtId="0" fontId="22" fillId="2" borderId="0" xfId="5" applyFont="1" applyFill="1" applyAlignment="1">
      <alignment vertical="center"/>
    </xf>
    <xf numFmtId="4" fontId="23" fillId="2" borderId="0" xfId="5" applyNumberFormat="1" applyFont="1" applyFill="1" applyAlignment="1">
      <alignment horizontal="center" vertical="center"/>
    </xf>
    <xf numFmtId="4" fontId="24" fillId="2" borderId="0" xfId="5" applyNumberFormat="1" applyFont="1" applyFill="1" applyAlignment="1">
      <alignment horizontal="right" vertical="center"/>
    </xf>
    <xf numFmtId="0" fontId="12" fillId="20" borderId="0" xfId="0" applyFont="1" applyFill="1"/>
    <xf numFmtId="0" fontId="24" fillId="2" borderId="0" xfId="5" applyFont="1" applyFill="1" applyAlignment="1">
      <alignment vertical="center"/>
    </xf>
    <xf numFmtId="4" fontId="20" fillId="2" borderId="0" xfId="5" applyNumberFormat="1" applyFont="1" applyFill="1" applyAlignment="1">
      <alignment horizontal="right" vertical="center"/>
    </xf>
    <xf numFmtId="0" fontId="12" fillId="22" borderId="0" xfId="0" applyFont="1" applyFill="1"/>
    <xf numFmtId="0" fontId="26" fillId="2" borderId="0" xfId="5" applyFont="1" applyFill="1" applyAlignment="1">
      <alignment vertical="center"/>
    </xf>
    <xf numFmtId="0" fontId="27" fillId="0" borderId="3" xfId="5" applyFont="1" applyBorder="1" applyAlignment="1">
      <alignment vertical="center"/>
    </xf>
    <xf numFmtId="0" fontId="26" fillId="0" borderId="4" xfId="5" applyFont="1" applyBorder="1" applyAlignment="1">
      <alignment vertical="center"/>
    </xf>
    <xf numFmtId="0" fontId="12" fillId="23" borderId="0" xfId="0" applyFont="1" applyFill="1"/>
    <xf numFmtId="4" fontId="41" fillId="14" borderId="0" xfId="5" applyNumberFormat="1" applyFont="1" applyFill="1" applyAlignment="1">
      <alignment horizontal="right" vertical="center"/>
    </xf>
    <xf numFmtId="4" fontId="18" fillId="0" borderId="0" xfId="5" applyNumberFormat="1" applyFont="1" applyAlignment="1">
      <alignment vertical="center"/>
    </xf>
    <xf numFmtId="0" fontId="18" fillId="0" borderId="0" xfId="5" applyFont="1" applyAlignment="1">
      <alignment vertical="center"/>
    </xf>
    <xf numFmtId="4" fontId="47" fillId="5" borderId="0" xfId="5" applyNumberFormat="1" applyFont="1" applyFill="1" applyAlignment="1">
      <alignment horizontal="center" vertical="center" wrapText="1"/>
    </xf>
    <xf numFmtId="4" fontId="31" fillId="0" borderId="0" xfId="5" applyNumberFormat="1" applyFont="1" applyAlignment="1">
      <alignment vertical="center" wrapText="1"/>
    </xf>
    <xf numFmtId="0" fontId="32" fillId="0" borderId="0" xfId="0" applyFont="1" applyAlignment="1">
      <alignment vertical="center"/>
    </xf>
    <xf numFmtId="0" fontId="32" fillId="4" borderId="0" xfId="0" applyFont="1" applyFill="1" applyAlignment="1">
      <alignment vertical="center"/>
    </xf>
    <xf numFmtId="0" fontId="32" fillId="6" borderId="0" xfId="0" applyFont="1" applyFill="1" applyAlignment="1">
      <alignment vertical="center"/>
    </xf>
    <xf numFmtId="0" fontId="31" fillId="0" borderId="0" xfId="5" applyFont="1" applyAlignment="1">
      <alignment vertical="center"/>
    </xf>
    <xf numFmtId="4" fontId="3" fillId="7" borderId="0" xfId="5" applyNumberFormat="1" applyFont="1" applyFill="1" applyAlignment="1">
      <alignment vertical="center" wrapText="1"/>
    </xf>
    <xf numFmtId="4" fontId="31" fillId="6" borderId="0" xfId="5" applyNumberFormat="1" applyFont="1" applyFill="1" applyAlignment="1">
      <alignment vertical="center" wrapText="1"/>
    </xf>
    <xf numFmtId="0" fontId="31" fillId="6" borderId="0" xfId="0" applyFont="1" applyFill="1" applyAlignment="1">
      <alignment horizontal="center" vertical="center"/>
    </xf>
    <xf numFmtId="0" fontId="50" fillId="6" borderId="0" xfId="0" applyFont="1" applyFill="1" applyAlignment="1">
      <alignment vertical="center"/>
    </xf>
    <xf numFmtId="0" fontId="31" fillId="6" borderId="0" xfId="0" applyFont="1" applyFill="1" applyAlignment="1">
      <alignment vertical="center"/>
    </xf>
    <xf numFmtId="0" fontId="25" fillId="7" borderId="0" xfId="0" applyFont="1" applyFill="1" applyAlignment="1">
      <alignment vertical="center" wrapText="1"/>
    </xf>
    <xf numFmtId="49" fontId="25" fillId="7" borderId="0" xfId="0" applyNumberFormat="1" applyFont="1" applyFill="1" applyAlignment="1">
      <alignment vertical="center" wrapText="1"/>
    </xf>
    <xf numFmtId="4" fontId="25" fillId="0" borderId="14" xfId="5" applyNumberFormat="1" applyFont="1" applyBorder="1" applyAlignment="1">
      <alignment horizontal="center" vertical="center"/>
    </xf>
    <xf numFmtId="4" fontId="25" fillId="0" borderId="14" xfId="0" applyNumberFormat="1" applyFont="1" applyBorder="1" applyAlignment="1">
      <alignment horizontal="right" vertical="center"/>
    </xf>
    <xf numFmtId="4" fontId="25" fillId="0" borderId="13" xfId="0" applyNumberFormat="1" applyFont="1" applyBorder="1" applyAlignment="1">
      <alignment horizontal="right" vertical="center"/>
    </xf>
    <xf numFmtId="4" fontId="25" fillId="0" borderId="12" xfId="0" applyNumberFormat="1" applyFont="1" applyBorder="1" applyAlignment="1">
      <alignment horizontal="right" vertical="center"/>
    </xf>
    <xf numFmtId="4" fontId="25" fillId="0" borderId="2" xfId="0" applyNumberFormat="1" applyFont="1" applyBorder="1" applyAlignment="1">
      <alignment horizontal="right" vertical="center"/>
    </xf>
    <xf numFmtId="4" fontId="25" fillId="0" borderId="15" xfId="5" applyNumberFormat="1" applyFont="1" applyBorder="1" applyAlignment="1">
      <alignment horizontal="center" vertical="center"/>
    </xf>
    <xf numFmtId="4" fontId="25" fillId="0" borderId="27" xfId="0" applyNumberFormat="1" applyFont="1" applyBorder="1" applyAlignment="1">
      <alignment horizontal="right" vertical="center"/>
    </xf>
    <xf numFmtId="4" fontId="25" fillId="0" borderId="21" xfId="0" applyNumberFormat="1" applyFont="1" applyBorder="1" applyAlignment="1">
      <alignment horizontal="right" vertical="center"/>
    </xf>
    <xf numFmtId="4" fontId="25" fillId="0" borderId="23" xfId="0" applyNumberFormat="1" applyFont="1" applyBorder="1" applyAlignment="1">
      <alignment horizontal="right" vertical="center"/>
    </xf>
    <xf numFmtId="4" fontId="25" fillId="0" borderId="15" xfId="0" applyNumberFormat="1" applyFont="1" applyBorder="1" applyAlignment="1">
      <alignment horizontal="right" vertical="center"/>
    </xf>
    <xf numFmtId="4" fontId="25" fillId="0" borderId="26" xfId="0" applyNumberFormat="1" applyFont="1" applyBorder="1" applyAlignment="1">
      <alignment horizontal="right" vertical="center"/>
    </xf>
    <xf numFmtId="3" fontId="25" fillId="0" borderId="17" xfId="5" applyNumberFormat="1" applyFont="1" applyBorder="1" applyAlignment="1">
      <alignment horizontal="center" vertical="center"/>
    </xf>
    <xf numFmtId="3" fontId="5" fillId="0" borderId="19" xfId="0" applyNumberFormat="1" applyFont="1" applyBorder="1" applyAlignment="1">
      <alignment horizontal="center" vertical="center"/>
    </xf>
    <xf numFmtId="49" fontId="25" fillId="0" borderId="0" xfId="0" applyNumberFormat="1" applyFont="1" applyAlignment="1">
      <alignment vertical="center"/>
    </xf>
    <xf numFmtId="4" fontId="25" fillId="0" borderId="0" xfId="5" applyNumberFormat="1" applyFont="1" applyAlignment="1">
      <alignment horizontal="center" vertical="center"/>
    </xf>
    <xf numFmtId="4" fontId="25" fillId="0" borderId="0" xfId="0" applyNumberFormat="1" applyFont="1" applyAlignment="1">
      <alignment horizontal="center" vertical="center"/>
    </xf>
    <xf numFmtId="4" fontId="23" fillId="0" borderId="20" xfId="0" applyNumberFormat="1" applyFont="1" applyBorder="1" applyAlignment="1">
      <alignment vertical="top"/>
    </xf>
    <xf numFmtId="4" fontId="35" fillId="0" borderId="20" xfId="0" applyNumberFormat="1" applyFont="1" applyBorder="1" applyAlignment="1">
      <alignment vertical="top"/>
    </xf>
    <xf numFmtId="4" fontId="6" fillId="0" borderId="0" xfId="0" applyNumberFormat="1" applyFont="1" applyAlignment="1">
      <alignment horizontal="center" vertical="center"/>
    </xf>
    <xf numFmtId="4" fontId="36" fillId="0" borderId="0" xfId="0" applyNumberFormat="1" applyFont="1" applyAlignment="1">
      <alignment horizontal="right" vertical="center"/>
    </xf>
    <xf numFmtId="4" fontId="37" fillId="0" borderId="0" xfId="0" applyNumberFormat="1" applyFont="1" applyAlignment="1">
      <alignment horizontal="right" vertical="center"/>
    </xf>
    <xf numFmtId="4" fontId="31" fillId="0" borderId="0" xfId="5" applyNumberFormat="1" applyFont="1" applyAlignment="1">
      <alignment horizontal="center" vertical="center"/>
    </xf>
    <xf numFmtId="4" fontId="38" fillId="0" borderId="0" xfId="5" applyNumberFormat="1" applyFont="1" applyAlignment="1">
      <alignment horizontal="center" vertical="center"/>
    </xf>
    <xf numFmtId="4" fontId="43" fillId="0" borderId="0" xfId="0" applyNumberFormat="1" applyFont="1" applyAlignment="1">
      <alignment vertical="center" wrapText="1"/>
    </xf>
    <xf numFmtId="167" fontId="47" fillId="9" borderId="0" xfId="0" applyNumberFormat="1" applyFont="1" applyFill="1" applyAlignment="1">
      <alignment horizontal="right" vertical="center"/>
    </xf>
    <xf numFmtId="0" fontId="42" fillId="0" borderId="0" xfId="5" applyFont="1" applyAlignment="1">
      <alignment vertical="center"/>
    </xf>
    <xf numFmtId="49" fontId="42" fillId="0" borderId="0" xfId="5" applyNumberFormat="1" applyFont="1" applyAlignment="1">
      <alignment vertical="center"/>
    </xf>
    <xf numFmtId="4" fontId="43" fillId="0" borderId="0" xfId="0" applyNumberFormat="1" applyFont="1" applyAlignment="1">
      <alignment horizontal="right"/>
    </xf>
    <xf numFmtId="4" fontId="44" fillId="0" borderId="0" xfId="0" applyNumberFormat="1" applyFont="1" applyAlignment="1">
      <alignment horizontal="right" vertical="center"/>
    </xf>
    <xf numFmtId="0" fontId="45" fillId="0" borderId="0" xfId="5" applyFont="1" applyAlignment="1">
      <alignment vertical="top" wrapText="1"/>
    </xf>
    <xf numFmtId="49" fontId="46" fillId="0" borderId="0" xfId="5" applyNumberFormat="1" applyFont="1" applyAlignment="1">
      <alignment vertical="center"/>
    </xf>
    <xf numFmtId="49" fontId="46" fillId="0" borderId="0" xfId="5" applyNumberFormat="1" applyFont="1" applyAlignment="1">
      <alignment horizontal="right" vertical="top"/>
    </xf>
    <xf numFmtId="167" fontId="47" fillId="4" borderId="0" xfId="0" applyNumberFormat="1" applyFont="1" applyFill="1" applyAlignment="1">
      <alignment horizontal="right" vertical="center"/>
    </xf>
    <xf numFmtId="0" fontId="31" fillId="0" borderId="0" xfId="5" applyFont="1" applyAlignment="1">
      <alignment vertical="top" wrapText="1"/>
    </xf>
    <xf numFmtId="0" fontId="25" fillId="0" borderId="0" xfId="5" applyFont="1"/>
    <xf numFmtId="4" fontId="23" fillId="0" borderId="0" xfId="5" applyNumberFormat="1" applyFont="1" applyAlignment="1">
      <alignment horizontal="center" vertical="center"/>
    </xf>
    <xf numFmtId="0" fontId="39" fillId="0" borderId="0" xfId="5" applyFont="1" applyAlignment="1">
      <alignment horizontal="right" vertical="center"/>
    </xf>
    <xf numFmtId="0" fontId="29" fillId="26" borderId="16" xfId="5" quotePrefix="1" applyFont="1" applyFill="1" applyBorder="1" applyAlignment="1">
      <alignment horizontal="center" vertical="center"/>
    </xf>
    <xf numFmtId="0" fontId="29" fillId="26" borderId="18" xfId="5" quotePrefix="1" applyFont="1" applyFill="1" applyBorder="1" applyAlignment="1">
      <alignment horizontal="center" vertical="center"/>
    </xf>
    <xf numFmtId="0" fontId="29" fillId="26" borderId="19" xfId="5" quotePrefix="1" applyFont="1" applyFill="1" applyBorder="1" applyAlignment="1">
      <alignment horizontal="center" vertical="center"/>
    </xf>
    <xf numFmtId="0" fontId="31" fillId="0" borderId="19" xfId="5" applyFont="1" applyBorder="1" applyAlignment="1">
      <alignment vertical="center"/>
    </xf>
    <xf numFmtId="0" fontId="51" fillId="0" borderId="19" xfId="5" applyFont="1" applyBorder="1" applyAlignment="1">
      <alignment vertical="center"/>
    </xf>
    <xf numFmtId="0" fontId="51" fillId="0" borderId="19" xfId="5" applyFont="1" applyBorder="1" applyAlignment="1">
      <alignment horizontal="left" wrapText="1"/>
    </xf>
    <xf numFmtId="0" fontId="18" fillId="0" borderId="0" xfId="5" applyFont="1" applyAlignment="1">
      <alignment horizontal="center" vertical="center"/>
    </xf>
    <xf numFmtId="0" fontId="29" fillId="13" borderId="0" xfId="5" quotePrefix="1" applyFont="1" applyFill="1" applyAlignment="1">
      <alignment horizontal="center" vertical="center"/>
    </xf>
    <xf numFmtId="0" fontId="29" fillId="13" borderId="0" xfId="5" quotePrefix="1" applyFont="1" applyFill="1" applyAlignment="1">
      <alignment vertical="center"/>
    </xf>
    <xf numFmtId="4" fontId="25" fillId="0" borderId="11" xfId="0" applyNumberFormat="1" applyFont="1" applyBorder="1" applyAlignment="1">
      <alignment horizontal="right" vertical="center"/>
    </xf>
    <xf numFmtId="4" fontId="25" fillId="0" borderId="48" xfId="0" applyNumberFormat="1" applyFont="1" applyBorder="1" applyAlignment="1">
      <alignment horizontal="right" vertical="center"/>
    </xf>
    <xf numFmtId="3" fontId="5" fillId="0" borderId="18" xfId="0" applyNumberFormat="1" applyFont="1" applyBorder="1" applyAlignment="1">
      <alignment horizontal="center" vertical="center"/>
    </xf>
    <xf numFmtId="4" fontId="34" fillId="11" borderId="19" xfId="0" applyNumberFormat="1" applyFont="1" applyFill="1" applyBorder="1" applyAlignment="1">
      <alignment horizontal="center" vertical="center"/>
    </xf>
    <xf numFmtId="0" fontId="52" fillId="2" borderId="3" xfId="5" applyFont="1" applyFill="1" applyBorder="1" applyAlignment="1">
      <alignment vertical="center"/>
    </xf>
    <xf numFmtId="0" fontId="52" fillId="2" borderId="4" xfId="5" applyFont="1" applyFill="1" applyBorder="1" applyAlignment="1">
      <alignment vertical="center"/>
    </xf>
    <xf numFmtId="2" fontId="33" fillId="6" borderId="4" xfId="5" applyNumberFormat="1" applyFont="1" applyFill="1" applyBorder="1" applyAlignment="1">
      <alignment horizontal="center" vertical="center"/>
    </xf>
    <xf numFmtId="0" fontId="21" fillId="0" borderId="3" xfId="5" applyFont="1" applyBorder="1" applyAlignment="1">
      <alignment vertical="center"/>
    </xf>
    <xf numFmtId="0" fontId="21" fillId="0" borderId="4" xfId="5" applyFont="1" applyBorder="1" applyAlignment="1">
      <alignment vertical="center"/>
    </xf>
    <xf numFmtId="2" fontId="53" fillId="0" borderId="4" xfId="5" applyNumberFormat="1" applyFont="1" applyBorder="1" applyAlignment="1">
      <alignment horizontal="center" vertical="center"/>
    </xf>
    <xf numFmtId="4" fontId="25" fillId="0" borderId="51" xfId="0" applyNumberFormat="1" applyFont="1" applyBorder="1" applyAlignment="1">
      <alignment horizontal="right" vertical="center"/>
    </xf>
    <xf numFmtId="4" fontId="25" fillId="0" borderId="52" xfId="0" applyNumberFormat="1" applyFont="1" applyBorder="1" applyAlignment="1">
      <alignment horizontal="right" vertical="center"/>
    </xf>
    <xf numFmtId="4" fontId="34" fillId="16" borderId="16" xfId="0" applyNumberFormat="1" applyFont="1" applyFill="1" applyBorder="1" applyAlignment="1">
      <alignment horizontal="center" vertical="center"/>
    </xf>
    <xf numFmtId="4" fontId="23" fillId="0" borderId="0" xfId="0" applyNumberFormat="1" applyFont="1" applyAlignment="1">
      <alignment horizontal="center" vertical="center"/>
    </xf>
    <xf numFmtId="169" fontId="33" fillId="9" borderId="36" xfId="0" applyNumberFormat="1" applyFont="1" applyFill="1" applyBorder="1" applyAlignment="1">
      <alignment horizontal="center" vertical="center" wrapText="1"/>
    </xf>
    <xf numFmtId="169" fontId="33" fillId="9" borderId="10" xfId="0" applyNumberFormat="1" applyFont="1" applyFill="1" applyBorder="1" applyAlignment="1">
      <alignment horizontal="center" vertical="center" wrapText="1"/>
    </xf>
    <xf numFmtId="169" fontId="33" fillId="9" borderId="35" xfId="0" applyNumberFormat="1" applyFont="1" applyFill="1" applyBorder="1" applyAlignment="1">
      <alignment horizontal="center" vertical="center" wrapText="1"/>
    </xf>
    <xf numFmtId="49" fontId="5" fillId="18" borderId="36" xfId="0" applyNumberFormat="1" applyFont="1" applyFill="1" applyBorder="1" applyAlignment="1">
      <alignment horizontal="center" vertical="center" wrapText="1"/>
    </xf>
    <xf numFmtId="49" fontId="5" fillId="18" borderId="10" xfId="0" applyNumberFormat="1" applyFont="1" applyFill="1" applyBorder="1" applyAlignment="1">
      <alignment horizontal="center" vertical="center" wrapText="1"/>
    </xf>
    <xf numFmtId="49" fontId="5" fillId="18" borderId="35" xfId="0" applyNumberFormat="1" applyFont="1" applyFill="1" applyBorder="1" applyAlignment="1">
      <alignment horizontal="center" vertical="center" wrapText="1"/>
    </xf>
    <xf numFmtId="169" fontId="34" fillId="19" borderId="39" xfId="0" applyNumberFormat="1" applyFont="1" applyFill="1" applyBorder="1" applyAlignment="1">
      <alignment horizontal="center" vertical="center" wrapText="1"/>
    </xf>
    <xf numFmtId="169" fontId="34" fillId="19" borderId="40" xfId="0" applyNumberFormat="1" applyFont="1" applyFill="1" applyBorder="1" applyAlignment="1">
      <alignment horizontal="center" vertical="center" wrapText="1"/>
    </xf>
    <xf numFmtId="169" fontId="34" fillId="16" borderId="41" xfId="0" applyNumberFormat="1" applyFont="1" applyFill="1" applyBorder="1" applyAlignment="1">
      <alignment horizontal="center" vertical="center" wrapText="1"/>
    </xf>
    <xf numFmtId="169" fontId="34" fillId="16" borderId="42" xfId="0" applyNumberFormat="1" applyFont="1" applyFill="1" applyBorder="1" applyAlignment="1">
      <alignment horizontal="center" vertical="center" wrapText="1"/>
    </xf>
    <xf numFmtId="169" fontId="34" fillId="17" borderId="32" xfId="0" applyNumberFormat="1" applyFont="1" applyFill="1" applyBorder="1" applyAlignment="1">
      <alignment horizontal="center" vertical="center" wrapText="1"/>
    </xf>
    <xf numFmtId="169" fontId="34" fillId="17" borderId="34" xfId="0" applyNumberFormat="1" applyFont="1" applyFill="1" applyBorder="1" applyAlignment="1">
      <alignment horizontal="center" vertical="center" wrapText="1"/>
    </xf>
    <xf numFmtId="169" fontId="34" fillId="27" borderId="36" xfId="0" applyNumberFormat="1" applyFont="1" applyFill="1" applyBorder="1" applyAlignment="1">
      <alignment horizontal="center" vertical="center" wrapText="1"/>
    </xf>
    <xf numFmtId="169" fontId="34" fillId="27" borderId="35" xfId="0" applyNumberFormat="1" applyFont="1" applyFill="1" applyBorder="1" applyAlignment="1">
      <alignment horizontal="center" vertical="center" wrapText="1"/>
    </xf>
    <xf numFmtId="169" fontId="34" fillId="16" borderId="44" xfId="0" applyNumberFormat="1" applyFont="1" applyFill="1" applyBorder="1" applyAlignment="1">
      <alignment horizontal="center" vertical="center" wrapText="1"/>
    </xf>
    <xf numFmtId="169" fontId="34" fillId="16" borderId="50" xfId="0" applyNumberFormat="1" applyFont="1" applyFill="1" applyBorder="1" applyAlignment="1">
      <alignment horizontal="center" vertical="center" wrapText="1"/>
    </xf>
    <xf numFmtId="169" fontId="34" fillId="17" borderId="9" xfId="0" applyNumberFormat="1" applyFont="1" applyFill="1" applyBorder="1" applyAlignment="1">
      <alignment horizontal="center" vertical="center" wrapText="1"/>
    </xf>
    <xf numFmtId="169" fontId="34" fillId="17" borderId="38" xfId="0" applyNumberFormat="1" applyFont="1" applyFill="1" applyBorder="1" applyAlignment="1">
      <alignment horizontal="center" vertical="center" wrapText="1"/>
    </xf>
    <xf numFmtId="169" fontId="34" fillId="17" borderId="10" xfId="0" applyNumberFormat="1" applyFont="1" applyFill="1" applyBorder="1" applyAlignment="1">
      <alignment horizontal="center" vertical="center" wrapText="1"/>
    </xf>
    <xf numFmtId="169" fontId="34" fillId="17" borderId="35" xfId="0" applyNumberFormat="1" applyFont="1" applyFill="1" applyBorder="1" applyAlignment="1">
      <alignment horizontal="center" vertical="center" wrapText="1"/>
    </xf>
    <xf numFmtId="169" fontId="34" fillId="16" borderId="10" xfId="0" applyNumberFormat="1" applyFont="1" applyFill="1" applyBorder="1" applyAlignment="1">
      <alignment horizontal="center" vertical="center" wrapText="1"/>
    </xf>
    <xf numFmtId="169" fontId="34" fillId="16" borderId="35" xfId="0" applyNumberFormat="1" applyFont="1" applyFill="1" applyBorder="1" applyAlignment="1">
      <alignment horizontal="center" vertical="center" wrapText="1"/>
    </xf>
    <xf numFmtId="0" fontId="22" fillId="2" borderId="3" xfId="5" applyFont="1" applyFill="1" applyBorder="1" applyAlignment="1">
      <alignment horizontal="right" vertical="center"/>
    </xf>
    <xf numFmtId="0" fontId="22" fillId="2" borderId="4" xfId="5" applyFont="1" applyFill="1" applyBorder="1" applyAlignment="1">
      <alignment horizontal="right" vertical="center"/>
    </xf>
    <xf numFmtId="0" fontId="49" fillId="4" borderId="0" xfId="0" applyFont="1" applyFill="1" applyAlignment="1">
      <alignment horizontal="left" vertical="center"/>
    </xf>
    <xf numFmtId="169" fontId="5" fillId="6" borderId="17" xfId="0" applyNumberFormat="1" applyFont="1" applyFill="1" applyBorder="1" applyAlignment="1">
      <alignment horizontal="center" vertical="center" wrapText="1"/>
    </xf>
    <xf numFmtId="169" fontId="5" fillId="6" borderId="18" xfId="0" applyNumberFormat="1" applyFont="1" applyFill="1" applyBorder="1" applyAlignment="1">
      <alignment horizontal="center" vertical="center" wrapText="1"/>
    </xf>
    <xf numFmtId="169" fontId="7" fillId="6" borderId="17" xfId="0" applyNumberFormat="1" applyFont="1" applyFill="1" applyBorder="1" applyAlignment="1">
      <alignment horizontal="center" vertical="center" wrapText="1"/>
    </xf>
    <xf numFmtId="169" fontId="7" fillId="6" borderId="18" xfId="0" applyNumberFormat="1" applyFont="1" applyFill="1" applyBorder="1" applyAlignment="1">
      <alignment horizontal="center" vertical="center" wrapText="1"/>
    </xf>
    <xf numFmtId="169" fontId="34" fillId="15" borderId="36" xfId="0" applyNumberFormat="1" applyFont="1" applyFill="1" applyBorder="1" applyAlignment="1">
      <alignment horizontal="center" vertical="center" wrapText="1"/>
    </xf>
    <xf numFmtId="169" fontId="34" fillId="15" borderId="10" xfId="0" applyNumberFormat="1" applyFont="1" applyFill="1" applyBorder="1" applyAlignment="1">
      <alignment horizontal="center" vertical="center" wrapText="1"/>
    </xf>
    <xf numFmtId="169" fontId="34" fillId="15" borderId="35" xfId="0" applyNumberFormat="1" applyFont="1" applyFill="1" applyBorder="1" applyAlignment="1">
      <alignment horizontal="center" vertical="center" wrapText="1"/>
    </xf>
    <xf numFmtId="169" fontId="34" fillId="4" borderId="36" xfId="0" applyNumberFormat="1" applyFont="1" applyFill="1" applyBorder="1" applyAlignment="1">
      <alignment horizontal="center" vertical="center" wrapText="1"/>
    </xf>
    <xf numFmtId="169" fontId="34" fillId="4" borderId="10" xfId="0" applyNumberFormat="1" applyFont="1" applyFill="1" applyBorder="1" applyAlignment="1">
      <alignment horizontal="center" vertical="center" wrapText="1"/>
    </xf>
    <xf numFmtId="169" fontId="34" fillId="4" borderId="35" xfId="0" applyNumberFormat="1" applyFont="1" applyFill="1" applyBorder="1" applyAlignment="1">
      <alignment horizontal="center" vertical="center" wrapText="1"/>
    </xf>
    <xf numFmtId="169" fontId="34" fillId="17" borderId="39" xfId="0" applyNumberFormat="1" applyFont="1" applyFill="1" applyBorder="1" applyAlignment="1">
      <alignment horizontal="center" vertical="center" wrapText="1"/>
    </xf>
    <xf numFmtId="169" fontId="34" fillId="17" borderId="40" xfId="0" applyNumberFormat="1" applyFont="1" applyFill="1" applyBorder="1" applyAlignment="1">
      <alignment horizontal="center" vertical="center" wrapText="1"/>
    </xf>
    <xf numFmtId="169" fontId="34" fillId="19" borderId="10" xfId="0" applyNumberFormat="1" applyFont="1" applyFill="1" applyBorder="1" applyAlignment="1">
      <alignment horizontal="center" vertical="center" wrapText="1"/>
    </xf>
    <xf numFmtId="169" fontId="34" fillId="19" borderId="35" xfId="0" applyNumberFormat="1" applyFont="1" applyFill="1" applyBorder="1" applyAlignment="1">
      <alignment horizontal="center" vertical="center" wrapText="1"/>
    </xf>
    <xf numFmtId="169" fontId="33" fillId="3" borderId="37" xfId="0" applyNumberFormat="1" applyFont="1" applyFill="1" applyBorder="1" applyAlignment="1">
      <alignment horizontal="center" vertical="center" wrapText="1"/>
    </xf>
    <xf numFmtId="169" fontId="33" fillId="3" borderId="9" xfId="0" applyNumberFormat="1" applyFont="1" applyFill="1" applyBorder="1" applyAlignment="1">
      <alignment horizontal="center" vertical="center" wrapText="1"/>
    </xf>
    <xf numFmtId="169" fontId="33" fillId="3" borderId="38" xfId="0" applyNumberFormat="1" applyFont="1" applyFill="1" applyBorder="1" applyAlignment="1">
      <alignment horizontal="center" vertical="center" wrapText="1"/>
    </xf>
    <xf numFmtId="169" fontId="34" fillId="17" borderId="6" xfId="0" applyNumberFormat="1" applyFont="1" applyFill="1" applyBorder="1" applyAlignment="1">
      <alignment horizontal="center" vertical="center" wrapText="1"/>
    </xf>
    <xf numFmtId="4" fontId="6" fillId="0" borderId="20" xfId="0" applyNumberFormat="1" applyFont="1" applyBorder="1" applyAlignment="1">
      <alignment horizontal="left" vertical="top" wrapText="1"/>
    </xf>
    <xf numFmtId="4" fontId="6" fillId="0" borderId="0" xfId="0" applyNumberFormat="1" applyFont="1" applyAlignment="1">
      <alignment horizontal="left" vertical="top" wrapText="1"/>
    </xf>
    <xf numFmtId="4" fontId="23" fillId="0" borderId="0" xfId="0" applyNumberFormat="1" applyFont="1" applyAlignment="1">
      <alignment horizontal="center" vertical="center"/>
    </xf>
    <xf numFmtId="0" fontId="7" fillId="0" borderId="0" xfId="5" applyFont="1" applyAlignment="1">
      <alignment horizontal="center"/>
    </xf>
    <xf numFmtId="4" fontId="43" fillId="0" borderId="0" xfId="0" applyNumberFormat="1" applyFont="1" applyAlignment="1">
      <alignment horizontal="right" vertical="center" wrapText="1"/>
    </xf>
    <xf numFmtId="0" fontId="13" fillId="0" borderId="43" xfId="5" applyFont="1" applyBorder="1" applyAlignment="1">
      <alignment horizontal="left" vertical="top" wrapText="1"/>
    </xf>
    <xf numFmtId="0" fontId="13" fillId="0" borderId="20" xfId="5" applyFont="1" applyBorder="1" applyAlignment="1">
      <alignment horizontal="left" vertical="top" wrapText="1"/>
    </xf>
    <xf numFmtId="0" fontId="13" fillId="0" borderId="37" xfId="5" applyFont="1" applyBorder="1" applyAlignment="1">
      <alignment horizontal="left" vertical="top" wrapText="1"/>
    </xf>
    <xf numFmtId="0" fontId="13" fillId="0" borderId="44" xfId="5" applyFont="1" applyBorder="1" applyAlignment="1">
      <alignment horizontal="left" vertical="top" wrapText="1"/>
    </xf>
    <xf numFmtId="0" fontId="13" fillId="0" borderId="0" xfId="5" applyFont="1" applyAlignment="1">
      <alignment horizontal="left" vertical="top" wrapText="1"/>
    </xf>
    <xf numFmtId="0" fontId="13" fillId="0" borderId="9" xfId="5" applyFont="1" applyBorder="1" applyAlignment="1">
      <alignment horizontal="left" vertical="top" wrapText="1"/>
    </xf>
    <xf numFmtId="0" fontId="13" fillId="0" borderId="45" xfId="5" applyFont="1" applyBorder="1" applyAlignment="1">
      <alignment horizontal="left" vertical="top" wrapText="1"/>
    </xf>
    <xf numFmtId="0" fontId="13" fillId="0" borderId="46" xfId="5" applyFont="1" applyBorder="1" applyAlignment="1">
      <alignment horizontal="left" vertical="top" wrapText="1"/>
    </xf>
    <xf numFmtId="0" fontId="13" fillId="0" borderId="47" xfId="5" applyFont="1" applyBorder="1" applyAlignment="1">
      <alignment horizontal="left" vertical="top" wrapText="1"/>
    </xf>
    <xf numFmtId="4" fontId="25" fillId="0" borderId="36" xfId="5" applyNumberFormat="1" applyFont="1" applyBorder="1" applyAlignment="1">
      <alignment horizontal="center" vertical="center" wrapText="1"/>
    </xf>
    <xf numFmtId="4" fontId="25" fillId="0" borderId="10" xfId="5" applyNumberFormat="1" applyFont="1" applyBorder="1" applyAlignment="1">
      <alignment horizontal="center" vertical="center" wrapText="1"/>
    </xf>
    <xf numFmtId="4" fontId="25" fillId="0" borderId="35" xfId="5" applyNumberFormat="1" applyFont="1" applyBorder="1" applyAlignment="1">
      <alignment horizontal="center" vertical="center" wrapText="1"/>
    </xf>
    <xf numFmtId="169" fontId="34" fillId="0" borderId="19" xfId="0" applyNumberFormat="1" applyFont="1" applyBorder="1" applyAlignment="1">
      <alignment horizontal="center" vertical="center" wrapText="1"/>
    </xf>
    <xf numFmtId="169" fontId="34" fillId="0" borderId="36" xfId="0" applyNumberFormat="1" applyFont="1" applyBorder="1" applyAlignment="1">
      <alignment horizontal="center" vertical="center" wrapText="1"/>
    </xf>
    <xf numFmtId="169" fontId="34" fillId="0" borderId="10" xfId="0" applyNumberFormat="1" applyFont="1" applyBorder="1" applyAlignment="1">
      <alignment horizontal="center" vertical="center" wrapText="1"/>
    </xf>
    <xf numFmtId="169" fontId="34" fillId="0" borderId="49" xfId="0" applyNumberFormat="1" applyFont="1" applyBorder="1" applyAlignment="1">
      <alignment horizontal="center" vertical="center" wrapText="1"/>
    </xf>
    <xf numFmtId="0" fontId="33" fillId="10" borderId="32" xfId="5" applyFont="1" applyFill="1" applyBorder="1" applyAlignment="1">
      <alignment horizontal="center" vertical="center" wrapText="1"/>
    </xf>
    <xf numFmtId="0" fontId="33" fillId="10" borderId="33" xfId="5" applyFont="1" applyFill="1" applyBorder="1" applyAlignment="1">
      <alignment horizontal="center" vertical="center" wrapText="1"/>
    </xf>
    <xf numFmtId="0" fontId="33" fillId="10" borderId="34" xfId="5" applyFont="1" applyFill="1" applyBorder="1" applyAlignment="1">
      <alignment horizontal="center" vertical="center" wrapText="1"/>
    </xf>
    <xf numFmtId="0" fontId="33" fillId="10" borderId="41" xfId="5" applyFont="1" applyFill="1" applyBorder="1" applyAlignment="1">
      <alignment horizontal="center" vertical="center" wrapText="1"/>
    </xf>
    <xf numFmtId="0" fontId="33" fillId="10" borderId="29" xfId="5" applyFont="1" applyFill="1" applyBorder="1" applyAlignment="1">
      <alignment horizontal="center" vertical="center" wrapText="1"/>
    </xf>
    <xf numFmtId="0" fontId="33" fillId="10" borderId="42" xfId="5" applyFont="1" applyFill="1" applyBorder="1" applyAlignment="1">
      <alignment horizontal="center" vertical="center" wrapText="1"/>
    </xf>
    <xf numFmtId="4" fontId="48" fillId="5" borderId="0" xfId="5" applyNumberFormat="1" applyFont="1" applyFill="1" applyAlignment="1">
      <alignment horizontal="left" vertical="center" wrapText="1"/>
    </xf>
    <xf numFmtId="4" fontId="30" fillId="5" borderId="0" xfId="5" applyNumberFormat="1" applyFont="1" applyFill="1" applyAlignment="1">
      <alignment horizontal="left" vertical="center" wrapText="1"/>
    </xf>
    <xf numFmtId="14" fontId="33" fillId="10" borderId="30" xfId="5" applyNumberFormat="1" applyFont="1" applyFill="1" applyBorder="1" applyAlignment="1">
      <alignment horizontal="center" vertical="center" wrapText="1"/>
    </xf>
    <xf numFmtId="14" fontId="33" fillId="10" borderId="7" xfId="5" applyNumberFormat="1" applyFont="1" applyFill="1" applyBorder="1" applyAlignment="1">
      <alignment horizontal="center" vertical="center" wrapText="1"/>
    </xf>
    <xf numFmtId="14" fontId="33" fillId="10" borderId="31" xfId="5" applyNumberFormat="1" applyFont="1" applyFill="1" applyBorder="1" applyAlignment="1">
      <alignment horizontal="center" vertical="center"/>
    </xf>
    <xf numFmtId="0" fontId="33" fillId="10" borderId="30" xfId="5" applyFont="1" applyFill="1" applyBorder="1" applyAlignment="1">
      <alignment horizontal="center" vertical="center" wrapText="1"/>
    </xf>
    <xf numFmtId="0" fontId="33" fillId="10" borderId="7" xfId="5" applyFont="1" applyFill="1" applyBorder="1" applyAlignment="1">
      <alignment horizontal="center" vertical="center" wrapText="1"/>
    </xf>
    <xf numFmtId="0" fontId="33" fillId="10" borderId="31" xfId="5" applyFont="1" applyFill="1" applyBorder="1" applyAlignment="1">
      <alignment horizontal="center" vertical="center"/>
    </xf>
    <xf numFmtId="4" fontId="33" fillId="5" borderId="36" xfId="5" applyNumberFormat="1" applyFont="1" applyFill="1" applyBorder="1" applyAlignment="1">
      <alignment horizontal="center" vertical="center" wrapText="1"/>
    </xf>
    <xf numFmtId="4" fontId="33" fillId="5" borderId="10" xfId="5" applyNumberFormat="1" applyFont="1" applyFill="1" applyBorder="1" applyAlignment="1">
      <alignment horizontal="center" vertical="center" wrapText="1"/>
    </xf>
    <xf numFmtId="4" fontId="33" fillId="5" borderId="35" xfId="5" applyNumberFormat="1" applyFont="1" applyFill="1" applyBorder="1" applyAlignment="1">
      <alignment horizontal="center" vertical="center" wrapText="1"/>
    </xf>
    <xf numFmtId="0" fontId="33" fillId="10" borderId="31" xfId="5" applyFont="1" applyFill="1" applyBorder="1" applyAlignment="1">
      <alignment horizontal="center" vertical="center" wrapText="1"/>
    </xf>
    <xf numFmtId="0" fontId="33" fillId="10" borderId="39" xfId="5" applyFont="1" applyFill="1" applyBorder="1" applyAlignment="1">
      <alignment horizontal="center" vertical="center" wrapText="1"/>
    </xf>
    <xf numFmtId="0" fontId="33" fillId="10" borderId="6" xfId="5" applyFont="1" applyFill="1" applyBorder="1" applyAlignment="1">
      <alignment horizontal="center" vertical="center" wrapText="1"/>
    </xf>
    <xf numFmtId="0" fontId="33" fillId="10" borderId="40" xfId="5" applyFont="1" applyFill="1" applyBorder="1" applyAlignment="1">
      <alignment horizontal="center" vertical="center" wrapText="1"/>
    </xf>
  </cellXfs>
  <cellStyles count="20">
    <cellStyle name="Lien hypertexte" xfId="1" builtinId="8"/>
    <cellStyle name="Milliers 2" xfId="2" xr:uid="{00000000-0005-0000-0000-000001000000}"/>
    <cellStyle name="Milliers 2 2" xfId="3" xr:uid="{00000000-0005-0000-0000-000002000000}"/>
    <cellStyle name="Milliers 3" xfId="4" xr:uid="{00000000-0005-0000-0000-000003000000}"/>
    <cellStyle name="Normal" xfId="0" builtinId="0"/>
    <cellStyle name="Normal 2" xfId="5" xr:uid="{00000000-0005-0000-0000-000005000000}"/>
    <cellStyle name="Normal 2 2" xfId="6" xr:uid="{00000000-0005-0000-0000-000006000000}"/>
    <cellStyle name="Normal 2 3" xfId="7" xr:uid="{00000000-0005-0000-0000-000007000000}"/>
    <cellStyle name="Normal 3" xfId="8" xr:uid="{00000000-0005-0000-0000-000008000000}"/>
    <cellStyle name="Normal 3 2" xfId="9" xr:uid="{00000000-0005-0000-0000-000009000000}"/>
    <cellStyle name="Normal 4" xfId="10" xr:uid="{00000000-0005-0000-0000-00000A000000}"/>
    <cellStyle name="Normal 5" xfId="11" xr:uid="{00000000-0005-0000-0000-00000B000000}"/>
    <cellStyle name="Normal 5 2" xfId="12" xr:uid="{00000000-0005-0000-0000-00000C000000}"/>
    <cellStyle name="Normal 5 3" xfId="13" xr:uid="{00000000-0005-0000-0000-00000D000000}"/>
    <cellStyle name="Normal 5 4" xfId="14" xr:uid="{00000000-0005-0000-0000-00000E000000}"/>
    <cellStyle name="Normal 5 5" xfId="15" xr:uid="{00000000-0005-0000-0000-00000F000000}"/>
    <cellStyle name="Normal 5 6" xfId="16" xr:uid="{00000000-0005-0000-0000-000010000000}"/>
    <cellStyle name="Pourcentage" xfId="17" builtinId="5"/>
    <cellStyle name="Pourcentage 2" xfId="18" xr:uid="{00000000-0005-0000-0000-000012000000}"/>
    <cellStyle name="Pourcentage 2 2" xfId="19" xr:uid="{00000000-0005-0000-0000-000013000000}"/>
  </cellStyles>
  <dxfs count="139">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b/>
        <i val="0"/>
        <color rgb="FFFF0000"/>
      </font>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7"/>
      </font>
      <fill>
        <patternFill>
          <bgColor theme="5"/>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b/>
        <i val="0"/>
        <color rgb="FFFF0000"/>
      </font>
      <fill>
        <patternFill patternType="none">
          <bgColor indexed="65"/>
        </patternFill>
      </fill>
    </dxf>
    <dxf>
      <font>
        <b/>
        <i val="0"/>
        <color rgb="FFC00000"/>
      </font>
    </dxf>
    <dxf>
      <font>
        <b/>
        <i val="0"/>
        <color theme="0"/>
      </font>
    </dxf>
    <dxf>
      <font>
        <color theme="1" tint="0.499984740745262"/>
      </font>
      <fill>
        <patternFill>
          <bgColor theme="1" tint="0.499984740745262"/>
        </patternFill>
      </fill>
    </dxf>
    <dxf>
      <font>
        <color theme="1" tint="0.499984740745262"/>
      </font>
      <fill>
        <patternFill>
          <bgColor theme="1" tint="0.499984740745262"/>
        </patternFill>
      </fill>
    </dxf>
    <dxf>
      <font>
        <color theme="7" tint="-0.499984740745262"/>
      </font>
      <fill>
        <patternFill>
          <bgColor theme="7"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b/>
        <i val="0"/>
        <color rgb="FFFF0000"/>
      </font>
    </dxf>
    <dxf>
      <font>
        <color theme="2" tint="-0.499984740745262"/>
      </font>
    </dxf>
    <dxf>
      <font>
        <color theme="0"/>
      </font>
    </dxf>
    <dxf>
      <font>
        <color theme="5" tint="-0.499984740745262"/>
        <name val="Cambria"/>
        <family val="1"/>
        <scheme val="none"/>
      </font>
    </dxf>
    <dxf>
      <font>
        <color theme="2" tint="-0.499984740745262"/>
        <name val="Cambria"/>
        <family val="1"/>
        <scheme val="none"/>
      </font>
    </dxf>
    <dxf>
      <font>
        <color theme="7"/>
      </font>
      <fill>
        <patternFill>
          <bgColor theme="3"/>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7"/>
      </font>
      <fill>
        <patternFill>
          <bgColor theme="3"/>
        </patternFill>
      </fill>
    </dxf>
    <dxf>
      <font>
        <color theme="7"/>
      </font>
      <fill>
        <patternFill>
          <bgColor theme="3"/>
        </patternFill>
      </fill>
    </dxf>
    <dxf>
      <font>
        <color theme="7" tint="-0.499984740745262"/>
      </font>
      <fill>
        <patternFill>
          <bgColor theme="7" tint="-0.499984740745262"/>
        </patternFill>
      </fill>
    </dxf>
    <dxf>
      <font>
        <b/>
        <i val="0"/>
        <color rgb="FFFF0000"/>
      </font>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7"/>
      </font>
    </dxf>
    <dxf>
      <font>
        <color theme="7"/>
      </font>
    </dxf>
    <dxf>
      <font>
        <color theme="2" tint="-0.499984740745262"/>
      </font>
    </dxf>
    <dxf>
      <font>
        <color theme="0"/>
      </font>
    </dxf>
    <dxf>
      <font>
        <color theme="7"/>
      </font>
      <fill>
        <patternFill>
          <bgColor theme="7"/>
        </patternFill>
      </fill>
    </dxf>
    <dxf>
      <font>
        <color theme="7"/>
      </font>
      <fill>
        <patternFill>
          <bgColor theme="7"/>
        </patternFill>
      </fill>
    </dxf>
    <dxf>
      <font>
        <color theme="7"/>
        <name val="Cambria"/>
        <family val="1"/>
        <scheme val="none"/>
      </font>
      <fill>
        <patternFill>
          <bgColor theme="7"/>
        </patternFill>
      </fill>
      <border>
        <left/>
        <right/>
        <top/>
        <bottom/>
      </border>
    </dxf>
    <dxf>
      <font>
        <color theme="7"/>
        <name val="Cambria"/>
        <family val="1"/>
        <scheme val="none"/>
      </font>
    </dxf>
    <dxf>
      <font>
        <color theme="5" tint="-0.499984740745262"/>
        <name val="Cambria"/>
        <family val="1"/>
        <scheme val="none"/>
      </font>
    </dxf>
    <dxf>
      <font>
        <color theme="2" tint="-0.499984740745262"/>
        <name val="Cambria"/>
        <family val="1"/>
        <scheme val="none"/>
      </font>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b/>
        <i val="0"/>
        <color rgb="FFFF0000"/>
      </font>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7"/>
      </font>
      <fill>
        <patternFill>
          <bgColor theme="5"/>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b/>
        <i val="0"/>
        <color rgb="FFFF0000"/>
      </font>
      <fill>
        <patternFill patternType="none">
          <bgColor indexed="65"/>
        </patternFill>
      </fill>
    </dxf>
    <dxf>
      <font>
        <b/>
        <i val="0"/>
        <color rgb="FFC00000"/>
      </font>
    </dxf>
    <dxf>
      <font>
        <b/>
        <i val="0"/>
        <color theme="0"/>
      </font>
    </dxf>
    <dxf>
      <font>
        <color theme="1" tint="0.499984740745262"/>
      </font>
      <fill>
        <patternFill>
          <bgColor theme="1" tint="0.499984740745262"/>
        </patternFill>
      </fill>
    </dxf>
    <dxf>
      <font>
        <color theme="1" tint="0.499984740745262"/>
      </font>
      <fill>
        <patternFill>
          <bgColor theme="1" tint="0.499984740745262"/>
        </patternFill>
      </fill>
    </dxf>
    <dxf>
      <font>
        <color theme="7" tint="-0.499984740745262"/>
      </font>
      <fill>
        <patternFill>
          <bgColor theme="7"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b/>
        <i val="0"/>
        <color rgb="FFFF0000"/>
      </font>
    </dxf>
    <dxf>
      <font>
        <color theme="2" tint="-0.499984740745262"/>
      </font>
    </dxf>
    <dxf>
      <font>
        <color theme="0"/>
      </font>
    </dxf>
    <dxf>
      <font>
        <color theme="5" tint="-0.499984740745262"/>
        <name val="Cambria"/>
        <family val="1"/>
        <scheme val="none"/>
      </font>
    </dxf>
    <dxf>
      <font>
        <color theme="2" tint="-0.499984740745262"/>
        <name val="Cambria"/>
        <family val="1"/>
        <scheme val="none"/>
      </font>
    </dxf>
    <dxf>
      <font>
        <color theme="7"/>
      </font>
      <fill>
        <patternFill>
          <bgColor theme="3"/>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7"/>
      </font>
      <fill>
        <patternFill>
          <bgColor theme="3"/>
        </patternFill>
      </fill>
    </dxf>
    <dxf>
      <font>
        <color theme="7"/>
      </font>
      <fill>
        <patternFill>
          <bgColor theme="3"/>
        </patternFill>
      </fill>
    </dxf>
    <dxf>
      <font>
        <color theme="7" tint="-0.499984740745262"/>
      </font>
      <fill>
        <patternFill>
          <bgColor theme="7" tint="-0.499984740745262"/>
        </patternFill>
      </fill>
    </dxf>
    <dxf>
      <font>
        <b/>
        <i val="0"/>
        <color rgb="FFFF0000"/>
      </font>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7"/>
      </font>
    </dxf>
    <dxf>
      <font>
        <color theme="7"/>
      </font>
    </dxf>
    <dxf>
      <font>
        <color theme="2" tint="-0.499984740745262"/>
      </font>
    </dxf>
    <dxf>
      <font>
        <color theme="0"/>
      </font>
    </dxf>
    <dxf>
      <font>
        <color theme="7"/>
      </font>
      <fill>
        <patternFill>
          <bgColor theme="7"/>
        </patternFill>
      </fill>
    </dxf>
    <dxf>
      <font>
        <color theme="7"/>
      </font>
      <fill>
        <patternFill>
          <bgColor theme="7"/>
        </patternFill>
      </fill>
    </dxf>
    <dxf>
      <font>
        <color theme="7"/>
        <name val="Cambria"/>
        <family val="1"/>
        <scheme val="none"/>
      </font>
      <fill>
        <patternFill>
          <bgColor theme="7"/>
        </patternFill>
      </fill>
      <border>
        <left/>
        <right/>
        <top/>
        <bottom/>
      </border>
    </dxf>
    <dxf>
      <font>
        <color theme="7"/>
        <name val="Cambria"/>
        <family val="1"/>
        <scheme val="none"/>
      </font>
    </dxf>
    <dxf>
      <font>
        <color theme="5" tint="-0.499984740745262"/>
        <name val="Cambria"/>
        <family val="1"/>
        <scheme val="none"/>
      </font>
    </dxf>
    <dxf>
      <font>
        <color theme="2" tint="-0.499984740745262"/>
        <name val="Cambria"/>
        <family val="1"/>
        <scheme val="none"/>
      </font>
    </dxf>
    <dxf>
      <font>
        <b/>
        <i/>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57150</xdr:colOff>
      <xdr:row>91</xdr:row>
      <xdr:rowOff>180975</xdr:rowOff>
    </xdr:from>
    <xdr:to>
      <xdr:col>11</xdr:col>
      <xdr:colOff>571500</xdr:colOff>
      <xdr:row>94</xdr:row>
      <xdr:rowOff>285750</xdr:rowOff>
    </xdr:to>
    <xdr:pic>
      <xdr:nvPicPr>
        <xdr:cNvPr id="1025" name="Image 3" descr="logo 2020">
          <a:extLst>
            <a:ext uri="{FF2B5EF4-FFF2-40B4-BE49-F238E27FC236}">
              <a16:creationId xmlns:a16="http://schemas.microsoft.com/office/drawing/2014/main" id="{6E62B477-5494-498D-9ADD-D4ECAC280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6076950"/>
          <a:ext cx="1733550" cy="962025"/>
        </a:xfrm>
        <a:prstGeom prst="rect">
          <a:avLst/>
        </a:prstGeom>
        <a:noFill/>
        <a:ln>
          <a:noFill/>
        </a:ln>
        <a:effectLst/>
        <a:extLst>
          <a:ext uri="{909E8E84-426E-40DD-AFC4-6F175D3DCCD1}">
            <a14:hiddenFill xmlns:a14="http://schemas.microsoft.com/office/drawing/2010/main">
              <a:solidFill>
                <a:srgbClr val="4CBDCC"/>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883AF"/>
                </a:outerShdw>
              </a:effectLst>
            </a14:hiddenEffects>
          </a:ext>
        </a:extLst>
      </xdr:spPr>
    </xdr:pic>
    <xdr:clientData/>
  </xdr:twoCellAnchor>
</xdr:wsDr>
</file>

<file path=xl/theme/theme1.xml><?xml version="1.0" encoding="utf-8"?>
<a:theme xmlns:a="http://schemas.openxmlformats.org/drawingml/2006/main" name="Thème Office">
  <a:themeElements>
    <a:clrScheme name="constructys">
      <a:dk1>
        <a:srgbClr val="000000"/>
      </a:dk1>
      <a:lt1>
        <a:srgbClr val="D0491A"/>
      </a:lt1>
      <a:dk2>
        <a:srgbClr val="F18700"/>
      </a:dk2>
      <a:lt2>
        <a:srgbClr val="E0E7EC"/>
      </a:lt2>
      <a:accent1>
        <a:srgbClr val="8883AF"/>
      </a:accent1>
      <a:accent2>
        <a:srgbClr val="4CBDCC"/>
      </a:accent2>
      <a:accent3>
        <a:srgbClr val="2B2F63"/>
      </a:accent3>
      <a:accent4>
        <a:srgbClr val="FFFFFF"/>
      </a:accent4>
      <a:accent5>
        <a:srgbClr val="B24084"/>
      </a:accent5>
      <a:accent6>
        <a:srgbClr val="40B288"/>
      </a:accent6>
      <a:hlink>
        <a:srgbClr val="B7DB2B"/>
      </a:hlink>
      <a:folHlink>
        <a:srgbClr val="4073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P119"/>
  <sheetViews>
    <sheetView showGridLines="0" tabSelected="1" topLeftCell="A4" zoomScaleNormal="100" workbookViewId="0">
      <selection activeCell="AP18" sqref="AP18"/>
    </sheetView>
  </sheetViews>
  <sheetFormatPr baseColWidth="10" defaultColWidth="11.5546875" defaultRowHeight="14.25" outlineLevelCol="5" x14ac:dyDescent="0.2"/>
  <cols>
    <col min="1" max="1" width="2.109375" style="1" bestFit="1" customWidth="1"/>
    <col min="2" max="2" width="12.6640625" style="1" customWidth="1"/>
    <col min="3" max="3" width="17.44140625" style="1" customWidth="1"/>
    <col min="4" max="4" width="8.5546875" style="2" customWidth="1"/>
    <col min="5" max="6" width="6" style="1" customWidth="1"/>
    <col min="7" max="7" width="5.5546875" style="1" customWidth="1"/>
    <col min="8" max="8" width="8.21875" style="1" customWidth="1"/>
    <col min="9" max="9" width="8.88671875" style="1" customWidth="1"/>
    <col min="10" max="10" width="6.44140625" style="1" customWidth="1"/>
    <col min="11" max="11" width="7.77734375" style="1" customWidth="1"/>
    <col min="12" max="12" width="7.33203125" style="1" customWidth="1" collapsed="1"/>
    <col min="13" max="13" width="5.21875" style="1" hidden="1" customWidth="1" outlineLevel="3"/>
    <col min="14" max="14" width="5.44140625" style="1" hidden="1" customWidth="1" outlineLevel="3"/>
    <col min="15" max="18" width="5.44140625" style="1" hidden="1" customWidth="1" outlineLevel="5"/>
    <col min="19" max="19" width="6.33203125" style="1" hidden="1" customWidth="1" outlineLevel="5"/>
    <col min="20" max="20" width="5.44140625" style="1" hidden="1" customWidth="1" outlineLevel="5"/>
    <col min="21" max="21" width="6.21875" style="1" hidden="1" customWidth="1" outlineLevel="5"/>
    <col min="22" max="24" width="6.33203125" style="1" hidden="1" customWidth="1" outlineLevel="5"/>
    <col min="25" max="30" width="6.33203125" style="1" hidden="1" customWidth="1" outlineLevel="4"/>
    <col min="31" max="31" width="6.109375" style="1" hidden="1" customWidth="1" outlineLevel="3"/>
    <col min="32" max="32" width="6.5546875" style="1" hidden="1" customWidth="1" outlineLevel="3"/>
    <col min="33" max="35" width="6.109375" style="1" hidden="1" customWidth="1" outlineLevel="3"/>
    <col min="36" max="36" width="6.5546875" style="1" hidden="1" customWidth="1" outlineLevel="3"/>
    <col min="37" max="37" width="7.21875" style="1" hidden="1" customWidth="1" outlineLevel="3"/>
    <col min="38" max="38" width="8.109375" style="1" hidden="1" customWidth="1" outlineLevel="2"/>
    <col min="39" max="39" width="11.6640625" style="1" hidden="1" customWidth="1" outlineLevel="1"/>
    <col min="40" max="40" width="11.88671875" style="1" hidden="1" customWidth="1" outlineLevel="1"/>
    <col min="41" max="41" width="9.88671875" style="1" hidden="1" customWidth="1" outlineLevel="1"/>
    <col min="42" max="42" width="11.109375" style="1" customWidth="1" collapsed="1"/>
    <col min="43" max="43" width="14" style="1" customWidth="1"/>
    <col min="44" max="49" width="11.5546875" style="1" customWidth="1"/>
    <col min="50" max="16384" width="11.5546875" style="1"/>
  </cols>
  <sheetData>
    <row r="1" spans="1:42" ht="6.75" customHeight="1" x14ac:dyDescent="0.2"/>
    <row r="2" spans="1:42" ht="16.5" x14ac:dyDescent="0.2">
      <c r="A2" s="3"/>
      <c r="B2" s="4" t="s">
        <v>0</v>
      </c>
      <c r="C2" s="5"/>
      <c r="D2" s="6"/>
      <c r="E2" s="7"/>
      <c r="F2" s="4"/>
      <c r="H2" s="8" t="s">
        <v>1</v>
      </c>
      <c r="I2" s="9"/>
      <c r="J2" s="9"/>
      <c r="K2" s="9"/>
      <c r="M2" s="133"/>
      <c r="AH2" s="134"/>
      <c r="AI2" s="39" t="s">
        <v>77</v>
      </c>
      <c r="AJ2" s="118"/>
      <c r="AK2" s="119"/>
      <c r="AL2" s="135"/>
      <c r="AM2" s="136" t="s">
        <v>78</v>
      </c>
      <c r="AP2" s="137"/>
    </row>
    <row r="3" spans="1:42" ht="16.5" customHeight="1" x14ac:dyDescent="0.2">
      <c r="A3" s="3"/>
      <c r="B3" s="10" t="s">
        <v>2</v>
      </c>
      <c r="C3" s="11"/>
      <c r="D3" s="12"/>
      <c r="E3" s="13"/>
      <c r="F3" s="14"/>
      <c r="H3" s="8" t="s">
        <v>3</v>
      </c>
      <c r="I3" s="15"/>
      <c r="J3" s="15"/>
      <c r="K3" s="15"/>
      <c r="M3" s="138"/>
      <c r="Z3" s="16"/>
      <c r="AH3" s="134"/>
      <c r="AI3" s="39" t="s">
        <v>4</v>
      </c>
      <c r="AJ3" s="118"/>
      <c r="AK3" s="119"/>
      <c r="AM3" s="139" t="s">
        <v>5</v>
      </c>
      <c r="AN3" s="140"/>
      <c r="AO3" s="17"/>
      <c r="AP3" s="141"/>
    </row>
    <row r="4" spans="1:42" ht="16.5" customHeight="1" x14ac:dyDescent="0.2">
      <c r="A4" s="3"/>
      <c r="F4" s="10"/>
      <c r="H4" s="8" t="s">
        <v>6</v>
      </c>
      <c r="I4" s="15"/>
      <c r="J4" s="15"/>
      <c r="K4" s="15"/>
      <c r="M4" s="138"/>
      <c r="X4" s="142"/>
      <c r="Y4" s="1" t="s">
        <v>7</v>
      </c>
      <c r="AH4" s="143"/>
      <c r="AI4" s="18" t="str">
        <f>IF(C7="batiment",IF(C5&gt;299.9,"Respect minimum 30%",IF(C5&gt;49.99,"Respect minimum 30%",IF(C5&gt;0.1,"Respect minimum 30%"))),IF(C7="TRAVAUX PUBLICS",IF(C5&gt;299.9,"Respect minimum 30%",IF(C5&gt;49.99,"Respect minimum 30%",IF(C5&gt;0.1,"Respect minimum 30%",""))),""))</f>
        <v/>
      </c>
      <c r="AJ4" s="18"/>
      <c r="AK4" s="143"/>
      <c r="AL4" s="144"/>
      <c r="AM4" s="19" t="s">
        <v>8</v>
      </c>
      <c r="AN4" s="20"/>
      <c r="AO4" s="21">
        <f>IF((AK3+AK2)&lt;AO3,(IF(C5&lt;20,400,IF(C5&lt;300,IF((AO3-AK3-AK2)*0.049&lt;700,700,(AO3-AK3-AK2)*0.049),IF((AO3-AK3)*0.03&lt;700,700,(AO3-AK3-AK2)*0.03)))),0)</f>
        <v>0</v>
      </c>
      <c r="AP4" s="145"/>
    </row>
    <row r="5" spans="1:42" ht="16.5" customHeight="1" x14ac:dyDescent="0.2">
      <c r="B5" s="10" t="s">
        <v>9</v>
      </c>
      <c r="C5" s="22"/>
      <c r="D5" s="23"/>
      <c r="E5" s="10"/>
      <c r="F5" s="8"/>
      <c r="H5" s="8" t="s">
        <v>10</v>
      </c>
      <c r="I5" s="24"/>
      <c r="M5" s="138"/>
      <c r="X5" s="146"/>
      <c r="Y5" s="1" t="s">
        <v>11</v>
      </c>
      <c r="AH5" s="147"/>
      <c r="AI5" s="220" t="s">
        <v>12</v>
      </c>
      <c r="AJ5" s="221"/>
      <c r="AK5" s="222" t="str">
        <f>IFERROR(IF(C7="NEGOCE",IF(C5&gt;10.9,L90-AK91-AI90,"nc"),IF(C5&gt;0,((N90+#REF!+#REF!+T90+AE90+AF90+AG90+AH90+AI90+AK90)*(INDEX(U116:AA118,MATCH(C7,T116:T118,0),MATCH(C5,T116:AA116,1)))),"FAUX")),"")</f>
        <v>FAUX</v>
      </c>
      <c r="AL5" s="144"/>
      <c r="AM5" s="27" t="s">
        <v>13</v>
      </c>
      <c r="AN5" s="28"/>
      <c r="AO5" s="29">
        <f>AO3+AO4</f>
        <v>0</v>
      </c>
      <c r="AP5" s="148"/>
    </row>
    <row r="6" spans="1:42" ht="16.5" customHeight="1" x14ac:dyDescent="0.2">
      <c r="A6" s="3"/>
      <c r="B6" s="10" t="s">
        <v>14</v>
      </c>
      <c r="C6" s="31"/>
      <c r="D6" s="23"/>
      <c r="E6" s="8"/>
      <c r="F6" s="10"/>
      <c r="H6" s="8" t="s">
        <v>15</v>
      </c>
      <c r="I6" s="125"/>
      <c r="J6" s="32"/>
      <c r="K6" s="32"/>
      <c r="X6" s="149"/>
      <c r="Y6" s="1" t="s">
        <v>16</v>
      </c>
      <c r="AH6" s="150"/>
      <c r="AI6" s="151"/>
      <c r="AJ6" s="152"/>
      <c r="AK6" s="33"/>
      <c r="AL6" s="144"/>
      <c r="AM6" s="34" t="s">
        <v>79</v>
      </c>
      <c r="AN6" s="35"/>
      <c r="AO6" s="30">
        <f>-AK2-AK3</f>
        <v>0</v>
      </c>
      <c r="AP6" s="148"/>
    </row>
    <row r="7" spans="1:42" ht="16.5" customHeight="1" x14ac:dyDescent="0.2">
      <c r="A7" s="3"/>
      <c r="B7" s="10" t="s">
        <v>17</v>
      </c>
      <c r="C7" s="36"/>
      <c r="D7" s="23"/>
      <c r="E7" s="37"/>
      <c r="F7" s="8"/>
      <c r="H7" s="8" t="s">
        <v>18</v>
      </c>
      <c r="I7" s="132"/>
      <c r="J7" s="38"/>
      <c r="K7" s="124"/>
      <c r="M7" s="138"/>
      <c r="X7" s="153"/>
      <c r="Y7" s="1" t="s">
        <v>19</v>
      </c>
      <c r="AH7" s="150"/>
      <c r="AI7" s="223" t="s">
        <v>20</v>
      </c>
      <c r="AJ7" s="224"/>
      <c r="AK7" s="225" t="s">
        <v>21</v>
      </c>
      <c r="AM7" s="40" t="s">
        <v>80</v>
      </c>
      <c r="AN7" s="41"/>
      <c r="AO7" s="42">
        <f>AO5+AO6</f>
        <v>0</v>
      </c>
      <c r="AP7" s="154"/>
    </row>
    <row r="8" spans="1:42" ht="16.5" customHeight="1" x14ac:dyDescent="0.2">
      <c r="A8" s="3"/>
      <c r="E8" s="43"/>
      <c r="F8" s="43"/>
      <c r="H8" s="129" t="s">
        <v>22</v>
      </c>
      <c r="I8" s="130" t="str">
        <f>IF(C5="","section",IF(C5&lt;11,"-11 salariés",IF(C5&lt;20,"11 à 19 salariés",IF(C5&lt;50,"20 à 49 salariés",IF(C5&lt;300,"50 à 299 salariés","300 salariés et +")))))</f>
        <v>section</v>
      </c>
      <c r="J8" s="16"/>
      <c r="K8" s="45"/>
      <c r="M8" s="45"/>
      <c r="V8" s="138"/>
      <c r="AA8" s="155"/>
      <c r="AB8" s="155"/>
      <c r="AC8" s="155"/>
      <c r="AD8" s="155"/>
      <c r="AH8" s="147"/>
      <c r="AI8" s="25" t="s">
        <v>23</v>
      </c>
      <c r="AJ8" s="26"/>
      <c r="AK8" s="46" t="s">
        <v>24</v>
      </c>
      <c r="AL8" s="156"/>
      <c r="AM8" s="252" t="s">
        <v>25</v>
      </c>
      <c r="AN8" s="253"/>
      <c r="AO8" s="21">
        <f>(AO5+AO6)*1.2</f>
        <v>0</v>
      </c>
      <c r="AP8" s="145"/>
    </row>
    <row r="9" spans="1:42" ht="12" customHeight="1" x14ac:dyDescent="0.2">
      <c r="A9" s="3"/>
      <c r="B9" s="47" t="s">
        <v>88</v>
      </c>
      <c r="E9" s="43"/>
      <c r="F9" s="43"/>
      <c r="G9" s="48"/>
      <c r="H9" s="16"/>
      <c r="I9" s="45"/>
      <c r="J9" s="16"/>
      <c r="K9" s="44"/>
      <c r="L9" s="44"/>
      <c r="M9" s="45"/>
      <c r="V9" s="138"/>
      <c r="AA9" s="155"/>
      <c r="AB9" s="155"/>
      <c r="AC9" s="155"/>
      <c r="AD9" s="155"/>
      <c r="AL9" s="156"/>
      <c r="AM9" s="156"/>
    </row>
    <row r="10" spans="1:42" s="49" customFormat="1" ht="24" x14ac:dyDescent="0.3">
      <c r="B10" s="300" t="s">
        <v>26</v>
      </c>
      <c r="C10" s="301"/>
      <c r="D10" s="301"/>
      <c r="E10" s="301"/>
      <c r="F10" s="301"/>
      <c r="G10" s="301"/>
      <c r="H10" s="301"/>
      <c r="I10" s="301"/>
      <c r="J10" s="301"/>
      <c r="K10" s="301"/>
      <c r="L10" s="157" t="s">
        <v>81</v>
      </c>
      <c r="M10" s="158"/>
      <c r="N10" s="159"/>
      <c r="O10" s="159"/>
      <c r="P10" s="159"/>
      <c r="Q10" s="159"/>
      <c r="R10" s="159"/>
      <c r="S10" s="160"/>
      <c r="T10" s="160"/>
      <c r="U10" s="160"/>
      <c r="V10" s="160"/>
      <c r="W10" s="160"/>
      <c r="X10" s="160"/>
      <c r="Y10" s="160"/>
      <c r="Z10" s="160"/>
      <c r="AA10" s="160"/>
      <c r="AB10" s="160"/>
      <c r="AC10" s="160"/>
      <c r="AD10" s="160"/>
      <c r="AE10" s="254" t="s">
        <v>27</v>
      </c>
      <c r="AF10" s="254"/>
      <c r="AG10" s="254"/>
      <c r="AH10" s="254"/>
      <c r="AI10" s="254"/>
      <c r="AJ10" s="254"/>
      <c r="AK10" s="254"/>
      <c r="AL10" s="254"/>
      <c r="AM10" s="254"/>
      <c r="AN10" s="254"/>
      <c r="AO10" s="161"/>
      <c r="AP10" s="162"/>
    </row>
    <row r="11" spans="1:42" s="50" customFormat="1" ht="6" customHeight="1" x14ac:dyDescent="0.3">
      <c r="D11" s="51"/>
      <c r="E11" s="52"/>
      <c r="F11" s="52"/>
      <c r="G11" s="52"/>
      <c r="H11" s="52"/>
      <c r="I11" s="52"/>
      <c r="J11" s="52"/>
      <c r="K11" s="52"/>
      <c r="L11" s="163"/>
      <c r="M11" s="164"/>
      <c r="N11" s="165"/>
      <c r="O11" s="165"/>
      <c r="P11" s="165"/>
      <c r="Q11" s="165"/>
      <c r="R11" s="165"/>
      <c r="S11" s="165"/>
      <c r="T11" s="166"/>
      <c r="U11" s="166"/>
      <c r="V11" s="165"/>
      <c r="W11" s="165"/>
      <c r="X11" s="165"/>
      <c r="Y11" s="165"/>
      <c r="Z11" s="165"/>
      <c r="AA11" s="165"/>
      <c r="AB11" s="165"/>
      <c r="AC11" s="165"/>
      <c r="AD11" s="165"/>
      <c r="AE11" s="165"/>
      <c r="AF11" s="165"/>
      <c r="AG11" s="165"/>
      <c r="AH11" s="165"/>
      <c r="AI11" s="165"/>
      <c r="AJ11" s="165"/>
      <c r="AK11" s="165"/>
      <c r="AL11" s="165"/>
      <c r="AM11" s="165"/>
      <c r="AN11" s="167"/>
      <c r="AO11" s="168"/>
      <c r="AP11" s="169"/>
    </row>
    <row r="12" spans="1:42" s="3" customFormat="1" ht="12.75" customHeight="1" x14ac:dyDescent="0.3">
      <c r="B12" s="312" t="s">
        <v>28</v>
      </c>
      <c r="C12" s="305" t="s">
        <v>29</v>
      </c>
      <c r="D12" s="302" t="s">
        <v>30</v>
      </c>
      <c r="E12" s="294" t="s">
        <v>31</v>
      </c>
      <c r="F12" s="294" t="s">
        <v>32</v>
      </c>
      <c r="G12" s="297" t="s">
        <v>33</v>
      </c>
      <c r="H12" s="312" t="s">
        <v>34</v>
      </c>
      <c r="I12" s="294" t="s">
        <v>35</v>
      </c>
      <c r="J12" s="305" t="s">
        <v>36</v>
      </c>
      <c r="K12" s="297" t="s">
        <v>37</v>
      </c>
      <c r="L12" s="308" t="s">
        <v>38</v>
      </c>
      <c r="M12" s="287" t="s">
        <v>39</v>
      </c>
      <c r="N12" s="287" t="s">
        <v>40</v>
      </c>
      <c r="O12" s="290"/>
      <c r="P12" s="291"/>
      <c r="Q12" s="290"/>
      <c r="R12" s="290"/>
      <c r="S12" s="255" t="s">
        <v>46</v>
      </c>
      <c r="T12" s="256"/>
      <c r="U12" s="267" t="s">
        <v>45</v>
      </c>
      <c r="V12" s="250" t="s">
        <v>41</v>
      </c>
      <c r="W12" s="248" t="s">
        <v>44</v>
      </c>
      <c r="X12" s="248" t="s">
        <v>43</v>
      </c>
      <c r="Y12" s="257" t="str">
        <f>IF(C5&lt;50,"FEEBAT","FSE")</f>
        <v>FEEBAT</v>
      </c>
      <c r="Z12" s="257"/>
      <c r="AA12" s="258"/>
      <c r="AB12" s="257" t="s">
        <v>82</v>
      </c>
      <c r="AC12" s="257"/>
      <c r="AD12" s="258"/>
      <c r="AE12" s="248" t="s">
        <v>87</v>
      </c>
      <c r="AF12" s="250" t="str">
        <f>IF(C5&lt;11,"CREAT. GEST. ENT  24€h","CREAT. GEST. ENT 20€h")</f>
        <v>CREAT. GEST. ENT  24€h</v>
      </c>
      <c r="AG12" s="244" t="s">
        <v>47</v>
      </c>
      <c r="AH12" s="244" t="s">
        <v>83</v>
      </c>
      <c r="AI12" s="250" t="str">
        <f>IF(C5&lt;11,"REM 12 €/h","REM 6€/h QUALIF, TRANS ECO/NUM")</f>
        <v>REM 12 €/h</v>
      </c>
      <c r="AJ12" s="272" t="str">
        <f>IF(AND(C7="batiment",C5&lt;50),"CP CONV max 6€/h","CP CONV")</f>
        <v>CP CONV</v>
      </c>
      <c r="AK12" s="246" t="str">
        <f>IF(AND(C7="batiment",C5&lt;50),"CP PDC max 14€/h","CP PDC")</f>
        <v>CP PDC</v>
      </c>
      <c r="AL12" s="269" t="s">
        <v>48</v>
      </c>
      <c r="AM12" s="259" t="s">
        <v>49</v>
      </c>
      <c r="AN12" s="262" t="s">
        <v>50</v>
      </c>
      <c r="AO12" s="230" t="s">
        <v>51</v>
      </c>
      <c r="AP12" s="233" t="s">
        <v>52</v>
      </c>
    </row>
    <row r="13" spans="1:42" s="3" customFormat="1" ht="12.75" customHeight="1" x14ac:dyDescent="0.3">
      <c r="B13" s="313"/>
      <c r="C13" s="306"/>
      <c r="D13" s="303"/>
      <c r="E13" s="295"/>
      <c r="F13" s="295"/>
      <c r="G13" s="298"/>
      <c r="H13" s="313"/>
      <c r="I13" s="295"/>
      <c r="J13" s="306"/>
      <c r="K13" s="298"/>
      <c r="L13" s="309"/>
      <c r="M13" s="288"/>
      <c r="N13" s="288"/>
      <c r="O13" s="290"/>
      <c r="P13" s="292"/>
      <c r="Q13" s="290"/>
      <c r="R13" s="290"/>
      <c r="S13" s="236" t="s">
        <v>53</v>
      </c>
      <c r="T13" s="238" t="s">
        <v>54</v>
      </c>
      <c r="U13" s="267"/>
      <c r="V13" s="250"/>
      <c r="W13" s="248"/>
      <c r="X13" s="248"/>
      <c r="Y13" s="265" t="str">
        <f>IF(C5&lt;50,"FEEBAT Compl. REM","FSE CP prio")</f>
        <v>FEEBAT Compl. REM</v>
      </c>
      <c r="Z13" s="240" t="str">
        <f>IF(C5&lt;50,"FEEBAT Compl. CP","FSE CP non prio")</f>
        <v>FEEBAT Compl. CP</v>
      </c>
      <c r="AA13" s="240" t="str">
        <f>IF(C5&lt;50,"EDF 30% CP","FSE REM")</f>
        <v>EDF 30% CP</v>
      </c>
      <c r="AB13" s="242" t="s">
        <v>84</v>
      </c>
      <c r="AC13" s="242" t="s">
        <v>85</v>
      </c>
      <c r="AD13" s="242" t="s">
        <v>42</v>
      </c>
      <c r="AE13" s="248"/>
      <c r="AF13" s="250"/>
      <c r="AG13" s="244"/>
      <c r="AH13" s="244"/>
      <c r="AI13" s="250"/>
      <c r="AJ13" s="272"/>
      <c r="AK13" s="246"/>
      <c r="AL13" s="270"/>
      <c r="AM13" s="260"/>
      <c r="AN13" s="263"/>
      <c r="AO13" s="231"/>
      <c r="AP13" s="234"/>
    </row>
    <row r="14" spans="1:42" s="3" customFormat="1" ht="18.75" customHeight="1" thickBot="1" x14ac:dyDescent="0.35">
      <c r="B14" s="314"/>
      <c r="C14" s="307"/>
      <c r="D14" s="304"/>
      <c r="E14" s="296"/>
      <c r="F14" s="296"/>
      <c r="G14" s="299"/>
      <c r="H14" s="314"/>
      <c r="I14" s="296"/>
      <c r="J14" s="311"/>
      <c r="K14" s="299"/>
      <c r="L14" s="310"/>
      <c r="M14" s="289"/>
      <c r="N14" s="289" t="s">
        <v>55</v>
      </c>
      <c r="O14" s="290"/>
      <c r="P14" s="293"/>
      <c r="Q14" s="290"/>
      <c r="R14" s="290"/>
      <c r="S14" s="237"/>
      <c r="T14" s="239"/>
      <c r="U14" s="268"/>
      <c r="V14" s="251"/>
      <c r="W14" s="249"/>
      <c r="X14" s="249"/>
      <c r="Y14" s="266"/>
      <c r="Z14" s="241"/>
      <c r="AA14" s="241"/>
      <c r="AB14" s="243"/>
      <c r="AC14" s="243"/>
      <c r="AD14" s="243"/>
      <c r="AE14" s="249"/>
      <c r="AF14" s="251"/>
      <c r="AG14" s="245"/>
      <c r="AH14" s="245"/>
      <c r="AI14" s="251"/>
      <c r="AJ14" s="266"/>
      <c r="AK14" s="247"/>
      <c r="AL14" s="271"/>
      <c r="AM14" s="261"/>
      <c r="AN14" s="264"/>
      <c r="AO14" s="232"/>
      <c r="AP14" s="235"/>
    </row>
    <row r="15" spans="1:42" s="3" customFormat="1" ht="22.5" customHeight="1" thickTop="1" x14ac:dyDescent="0.3">
      <c r="A15" s="3">
        <v>1</v>
      </c>
      <c r="B15" s="53"/>
      <c r="C15" s="54"/>
      <c r="D15" s="55"/>
      <c r="E15" s="56"/>
      <c r="F15" s="57"/>
      <c r="G15" s="131" t="s">
        <v>56</v>
      </c>
      <c r="H15" s="58"/>
      <c r="I15" s="59"/>
      <c r="J15" s="59"/>
      <c r="K15" s="60"/>
      <c r="L15" s="71">
        <f t="shared" ref="L15:L21" si="0">SUM(H15:K15)</f>
        <v>0</v>
      </c>
      <c r="M15" s="170" t="str">
        <f>IF(F15=0,"",H15/E15/F15)</f>
        <v/>
      </c>
      <c r="N15" s="171" t="str">
        <f>IF(F15=0,"",H15/(F15/7))</f>
        <v/>
      </c>
      <c r="O15" s="216"/>
      <c r="P15" s="216"/>
      <c r="Q15" s="216"/>
      <c r="R15" s="216"/>
      <c r="S15" s="173"/>
      <c r="T15" s="172"/>
      <c r="U15" s="171"/>
      <c r="V15" s="171"/>
      <c r="W15" s="171"/>
      <c r="X15" s="171"/>
      <c r="Y15" s="121"/>
      <c r="Z15" s="122"/>
      <c r="AA15" s="123"/>
      <c r="AB15" s="171"/>
      <c r="AC15" s="171"/>
      <c r="AD15" s="171"/>
      <c r="AE15" s="171"/>
      <c r="AF15" s="171"/>
      <c r="AG15" s="174"/>
      <c r="AH15" s="226"/>
      <c r="AI15" s="171"/>
      <c r="AJ15" s="173"/>
      <c r="AK15" s="216"/>
      <c r="AL15" s="72"/>
      <c r="AM15" s="126">
        <f t="shared" ref="AM15:AM78" si="1">SUM(V15:AK15)</f>
        <v>0</v>
      </c>
      <c r="AN15" s="61">
        <f t="shared" ref="AN15:AN78" si="2">SUM(V15:AL15)</f>
        <v>0</v>
      </c>
      <c r="AO15" s="73">
        <f>L15-AN15</f>
        <v>0</v>
      </c>
      <c r="AP15" s="109"/>
    </row>
    <row r="16" spans="1:42" s="3" customFormat="1" ht="24" customHeight="1" x14ac:dyDescent="0.3">
      <c r="A16" s="3">
        <v>2</v>
      </c>
      <c r="B16" s="62"/>
      <c r="C16" s="63"/>
      <c r="D16" s="64"/>
      <c r="E16" s="65"/>
      <c r="F16" s="66"/>
      <c r="G16" s="67"/>
      <c r="H16" s="68"/>
      <c r="I16" s="69"/>
      <c r="J16" s="69"/>
      <c r="K16" s="70"/>
      <c r="L16" s="71">
        <f t="shared" si="0"/>
        <v>0</v>
      </c>
      <c r="M16" s="170" t="str">
        <f t="shared" ref="M16:M34" si="3">IF(F16=0,"",H16/E16/F16)</f>
        <v/>
      </c>
      <c r="N16" s="171" t="str">
        <f t="shared" ref="N16:N79" si="4">IF(F16=0,"",H16/(F16/7))</f>
        <v/>
      </c>
      <c r="O16" s="216"/>
      <c r="P16" s="216"/>
      <c r="Q16" s="216"/>
      <c r="R16" s="216"/>
      <c r="S16" s="173"/>
      <c r="T16" s="172"/>
      <c r="U16" s="171"/>
      <c r="V16" s="171"/>
      <c r="W16" s="171"/>
      <c r="X16" s="171"/>
      <c r="Y16" s="121"/>
      <c r="Z16" s="122"/>
      <c r="AA16" s="123"/>
      <c r="AB16" s="171"/>
      <c r="AC16" s="171"/>
      <c r="AD16" s="171"/>
      <c r="AE16" s="171"/>
      <c r="AF16" s="171"/>
      <c r="AG16" s="174"/>
      <c r="AH16" s="226"/>
      <c r="AI16" s="171"/>
      <c r="AJ16" s="173"/>
      <c r="AK16" s="216"/>
      <c r="AL16" s="72"/>
      <c r="AM16" s="126">
        <f t="shared" si="1"/>
        <v>0</v>
      </c>
      <c r="AN16" s="61">
        <f t="shared" si="2"/>
        <v>0</v>
      </c>
      <c r="AO16" s="73">
        <f t="shared" ref="AO16:AO79" si="5">L16-AN16</f>
        <v>0</v>
      </c>
      <c r="AP16" s="109"/>
    </row>
    <row r="17" spans="1:42" s="3" customFormat="1" ht="24" customHeight="1" x14ac:dyDescent="0.3">
      <c r="A17" s="3">
        <v>3</v>
      </c>
      <c r="B17" s="62"/>
      <c r="C17" s="63"/>
      <c r="D17" s="64"/>
      <c r="E17" s="65"/>
      <c r="F17" s="66"/>
      <c r="G17" s="67"/>
      <c r="H17" s="58"/>
      <c r="I17" s="69"/>
      <c r="J17" s="69"/>
      <c r="K17" s="70"/>
      <c r="L17" s="71">
        <f t="shared" si="0"/>
        <v>0</v>
      </c>
      <c r="M17" s="170" t="str">
        <f t="shared" si="3"/>
        <v/>
      </c>
      <c r="N17" s="171" t="str">
        <f t="shared" si="4"/>
        <v/>
      </c>
      <c r="O17" s="216"/>
      <c r="P17" s="216"/>
      <c r="Q17" s="216"/>
      <c r="R17" s="216"/>
      <c r="S17" s="173"/>
      <c r="T17" s="172"/>
      <c r="U17" s="171"/>
      <c r="V17" s="171"/>
      <c r="W17" s="171"/>
      <c r="X17" s="171"/>
      <c r="Y17" s="121"/>
      <c r="Z17" s="122"/>
      <c r="AA17" s="123"/>
      <c r="AB17" s="171"/>
      <c r="AC17" s="171"/>
      <c r="AD17" s="171"/>
      <c r="AE17" s="171"/>
      <c r="AF17" s="171"/>
      <c r="AG17" s="174"/>
      <c r="AH17" s="226"/>
      <c r="AI17" s="171"/>
      <c r="AJ17" s="173"/>
      <c r="AK17" s="216"/>
      <c r="AL17" s="72"/>
      <c r="AM17" s="126">
        <f t="shared" si="1"/>
        <v>0</v>
      </c>
      <c r="AN17" s="61">
        <f t="shared" si="2"/>
        <v>0</v>
      </c>
      <c r="AO17" s="73">
        <f t="shared" si="5"/>
        <v>0</v>
      </c>
      <c r="AP17" s="109"/>
    </row>
    <row r="18" spans="1:42" s="3" customFormat="1" ht="24" customHeight="1" x14ac:dyDescent="0.3">
      <c r="A18" s="3">
        <v>4</v>
      </c>
      <c r="B18" s="62"/>
      <c r="C18" s="63"/>
      <c r="D18" s="64"/>
      <c r="E18" s="65"/>
      <c r="F18" s="66"/>
      <c r="G18" s="67"/>
      <c r="H18" s="68"/>
      <c r="I18" s="69"/>
      <c r="J18" s="69"/>
      <c r="K18" s="70"/>
      <c r="L18" s="71">
        <f t="shared" si="0"/>
        <v>0</v>
      </c>
      <c r="M18" s="170" t="str">
        <f t="shared" si="3"/>
        <v/>
      </c>
      <c r="N18" s="171" t="str">
        <f t="shared" si="4"/>
        <v/>
      </c>
      <c r="O18" s="216"/>
      <c r="P18" s="216"/>
      <c r="Q18" s="216"/>
      <c r="R18" s="216"/>
      <c r="S18" s="173"/>
      <c r="T18" s="172"/>
      <c r="U18" s="171"/>
      <c r="V18" s="171"/>
      <c r="W18" s="171"/>
      <c r="X18" s="171"/>
      <c r="Y18" s="121"/>
      <c r="Z18" s="122"/>
      <c r="AA18" s="123"/>
      <c r="AB18" s="171"/>
      <c r="AC18" s="171"/>
      <c r="AD18" s="171"/>
      <c r="AE18" s="171"/>
      <c r="AF18" s="171"/>
      <c r="AG18" s="174"/>
      <c r="AH18" s="226"/>
      <c r="AI18" s="171"/>
      <c r="AJ18" s="173"/>
      <c r="AK18" s="216"/>
      <c r="AL18" s="72"/>
      <c r="AM18" s="126">
        <f t="shared" si="1"/>
        <v>0</v>
      </c>
      <c r="AN18" s="61">
        <f t="shared" si="2"/>
        <v>0</v>
      </c>
      <c r="AO18" s="73">
        <f t="shared" si="5"/>
        <v>0</v>
      </c>
      <c r="AP18" s="109"/>
    </row>
    <row r="19" spans="1:42" s="3" customFormat="1" ht="24" customHeight="1" x14ac:dyDescent="0.3">
      <c r="A19" s="3">
        <v>5</v>
      </c>
      <c r="B19" s="62"/>
      <c r="C19" s="63"/>
      <c r="D19" s="64"/>
      <c r="E19" s="65"/>
      <c r="F19" s="66"/>
      <c r="G19" s="67"/>
      <c r="H19" s="68"/>
      <c r="I19" s="69"/>
      <c r="J19" s="69"/>
      <c r="K19" s="70"/>
      <c r="L19" s="71">
        <f t="shared" si="0"/>
        <v>0</v>
      </c>
      <c r="M19" s="170" t="str">
        <f t="shared" si="3"/>
        <v/>
      </c>
      <c r="N19" s="171" t="str">
        <f t="shared" si="4"/>
        <v/>
      </c>
      <c r="O19" s="216"/>
      <c r="P19" s="216"/>
      <c r="Q19" s="216"/>
      <c r="R19" s="216"/>
      <c r="S19" s="173"/>
      <c r="T19" s="172"/>
      <c r="U19" s="171"/>
      <c r="V19" s="171"/>
      <c r="W19" s="171"/>
      <c r="X19" s="171"/>
      <c r="Y19" s="121"/>
      <c r="Z19" s="122"/>
      <c r="AA19" s="123"/>
      <c r="AB19" s="171"/>
      <c r="AC19" s="171"/>
      <c r="AD19" s="171"/>
      <c r="AE19" s="171"/>
      <c r="AF19" s="171"/>
      <c r="AG19" s="174"/>
      <c r="AH19" s="226"/>
      <c r="AI19" s="171"/>
      <c r="AJ19" s="173"/>
      <c r="AK19" s="216"/>
      <c r="AL19" s="72"/>
      <c r="AM19" s="126">
        <f t="shared" si="1"/>
        <v>0</v>
      </c>
      <c r="AN19" s="61">
        <f t="shared" si="2"/>
        <v>0</v>
      </c>
      <c r="AO19" s="73">
        <f t="shared" si="5"/>
        <v>0</v>
      </c>
      <c r="AP19" s="109"/>
    </row>
    <row r="20" spans="1:42" s="3" customFormat="1" ht="23.25" customHeight="1" x14ac:dyDescent="0.3">
      <c r="A20" s="3">
        <v>6</v>
      </c>
      <c r="B20" s="62"/>
      <c r="C20" s="63"/>
      <c r="D20" s="64"/>
      <c r="E20" s="65"/>
      <c r="F20" s="66"/>
      <c r="G20" s="67"/>
      <c r="H20" s="68"/>
      <c r="I20" s="69"/>
      <c r="J20" s="69"/>
      <c r="K20" s="70"/>
      <c r="L20" s="71">
        <f t="shared" si="0"/>
        <v>0</v>
      </c>
      <c r="M20" s="170" t="str">
        <f t="shared" si="3"/>
        <v/>
      </c>
      <c r="N20" s="171" t="str">
        <f t="shared" si="4"/>
        <v/>
      </c>
      <c r="O20" s="216"/>
      <c r="P20" s="216"/>
      <c r="Q20" s="216"/>
      <c r="R20" s="216"/>
      <c r="S20" s="173"/>
      <c r="T20" s="172"/>
      <c r="U20" s="171"/>
      <c r="V20" s="171"/>
      <c r="W20" s="171"/>
      <c r="X20" s="171"/>
      <c r="Y20" s="121"/>
      <c r="Z20" s="122"/>
      <c r="AA20" s="123"/>
      <c r="AB20" s="171"/>
      <c r="AC20" s="171"/>
      <c r="AD20" s="171"/>
      <c r="AE20" s="171"/>
      <c r="AF20" s="171"/>
      <c r="AG20" s="174"/>
      <c r="AH20" s="226"/>
      <c r="AI20" s="171"/>
      <c r="AJ20" s="173"/>
      <c r="AK20" s="216"/>
      <c r="AL20" s="72"/>
      <c r="AM20" s="126">
        <f t="shared" si="1"/>
        <v>0</v>
      </c>
      <c r="AN20" s="61">
        <f t="shared" si="2"/>
        <v>0</v>
      </c>
      <c r="AO20" s="73">
        <f t="shared" si="5"/>
        <v>0</v>
      </c>
      <c r="AP20" s="109"/>
    </row>
    <row r="21" spans="1:42" s="3" customFormat="1" ht="23.25" customHeight="1" x14ac:dyDescent="0.3">
      <c r="A21" s="3">
        <v>7</v>
      </c>
      <c r="B21" s="62"/>
      <c r="C21" s="63"/>
      <c r="D21" s="64"/>
      <c r="E21" s="65"/>
      <c r="F21" s="66"/>
      <c r="G21" s="67"/>
      <c r="H21" s="68"/>
      <c r="I21" s="69"/>
      <c r="J21" s="69"/>
      <c r="K21" s="70"/>
      <c r="L21" s="71">
        <f t="shared" si="0"/>
        <v>0</v>
      </c>
      <c r="M21" s="170" t="str">
        <f t="shared" si="3"/>
        <v/>
      </c>
      <c r="N21" s="171" t="str">
        <f t="shared" si="4"/>
        <v/>
      </c>
      <c r="O21" s="216"/>
      <c r="P21" s="216"/>
      <c r="Q21" s="216"/>
      <c r="R21" s="216"/>
      <c r="S21" s="173"/>
      <c r="T21" s="172"/>
      <c r="U21" s="171"/>
      <c r="V21" s="171"/>
      <c r="W21" s="171"/>
      <c r="X21" s="171"/>
      <c r="Y21" s="121"/>
      <c r="Z21" s="122"/>
      <c r="AA21" s="123"/>
      <c r="AB21" s="171"/>
      <c r="AC21" s="171"/>
      <c r="AD21" s="171"/>
      <c r="AE21" s="171"/>
      <c r="AF21" s="171"/>
      <c r="AG21" s="174"/>
      <c r="AH21" s="226"/>
      <c r="AI21" s="171"/>
      <c r="AJ21" s="173"/>
      <c r="AK21" s="216"/>
      <c r="AL21" s="72"/>
      <c r="AM21" s="126">
        <f t="shared" si="1"/>
        <v>0</v>
      </c>
      <c r="AN21" s="61">
        <f t="shared" si="2"/>
        <v>0</v>
      </c>
      <c r="AO21" s="73">
        <f t="shared" si="5"/>
        <v>0</v>
      </c>
      <c r="AP21" s="109"/>
    </row>
    <row r="22" spans="1:42" s="3" customFormat="1" ht="23.25" customHeight="1" x14ac:dyDescent="0.3">
      <c r="A22" s="3">
        <v>8</v>
      </c>
      <c r="B22" s="62"/>
      <c r="C22" s="63"/>
      <c r="D22" s="64"/>
      <c r="E22" s="65"/>
      <c r="F22" s="66"/>
      <c r="G22" s="67"/>
      <c r="H22" s="68"/>
      <c r="I22" s="69"/>
      <c r="J22" s="69"/>
      <c r="K22" s="70"/>
      <c r="L22" s="71">
        <f>SUM(H22:K22)</f>
        <v>0</v>
      </c>
      <c r="M22" s="170" t="str">
        <f t="shared" si="3"/>
        <v/>
      </c>
      <c r="N22" s="171" t="str">
        <f t="shared" si="4"/>
        <v/>
      </c>
      <c r="O22" s="216"/>
      <c r="P22" s="216"/>
      <c r="Q22" s="216"/>
      <c r="R22" s="216"/>
      <c r="S22" s="173"/>
      <c r="T22" s="172"/>
      <c r="U22" s="171"/>
      <c r="V22" s="171"/>
      <c r="W22" s="171"/>
      <c r="X22" s="171"/>
      <c r="Y22" s="121"/>
      <c r="Z22" s="122"/>
      <c r="AA22" s="123"/>
      <c r="AB22" s="171"/>
      <c r="AC22" s="171"/>
      <c r="AD22" s="171"/>
      <c r="AE22" s="171"/>
      <c r="AF22" s="171"/>
      <c r="AG22" s="174"/>
      <c r="AH22" s="226"/>
      <c r="AI22" s="171"/>
      <c r="AJ22" s="173"/>
      <c r="AK22" s="216"/>
      <c r="AL22" s="72"/>
      <c r="AM22" s="126">
        <f t="shared" si="1"/>
        <v>0</v>
      </c>
      <c r="AN22" s="61">
        <f t="shared" si="2"/>
        <v>0</v>
      </c>
      <c r="AO22" s="73">
        <f t="shared" si="5"/>
        <v>0</v>
      </c>
      <c r="AP22" s="109"/>
    </row>
    <row r="23" spans="1:42" s="3" customFormat="1" ht="23.25" customHeight="1" x14ac:dyDescent="0.3">
      <c r="A23" s="3">
        <v>9</v>
      </c>
      <c r="B23" s="62"/>
      <c r="C23" s="63"/>
      <c r="D23" s="64"/>
      <c r="E23" s="65"/>
      <c r="F23" s="66"/>
      <c r="G23" s="67"/>
      <c r="H23" s="68"/>
      <c r="I23" s="69"/>
      <c r="J23" s="69"/>
      <c r="K23" s="70"/>
      <c r="L23" s="71">
        <f t="shared" ref="L23:L34" si="6">SUM(H23:K23)</f>
        <v>0</v>
      </c>
      <c r="M23" s="170" t="str">
        <f t="shared" si="3"/>
        <v/>
      </c>
      <c r="N23" s="171" t="str">
        <f t="shared" si="4"/>
        <v/>
      </c>
      <c r="O23" s="216"/>
      <c r="P23" s="216"/>
      <c r="Q23" s="216"/>
      <c r="R23" s="216"/>
      <c r="S23" s="173"/>
      <c r="T23" s="172"/>
      <c r="U23" s="171"/>
      <c r="V23" s="171"/>
      <c r="W23" s="171"/>
      <c r="X23" s="171"/>
      <c r="Y23" s="121"/>
      <c r="Z23" s="122"/>
      <c r="AA23" s="123"/>
      <c r="AB23" s="171"/>
      <c r="AC23" s="171"/>
      <c r="AD23" s="171"/>
      <c r="AE23" s="171"/>
      <c r="AF23" s="171"/>
      <c r="AG23" s="174"/>
      <c r="AH23" s="226"/>
      <c r="AI23" s="171"/>
      <c r="AJ23" s="173"/>
      <c r="AK23" s="216"/>
      <c r="AL23" s="72"/>
      <c r="AM23" s="126">
        <f t="shared" si="1"/>
        <v>0</v>
      </c>
      <c r="AN23" s="61">
        <f t="shared" si="2"/>
        <v>0</v>
      </c>
      <c r="AO23" s="73">
        <f t="shared" si="5"/>
        <v>0</v>
      </c>
      <c r="AP23" s="109"/>
    </row>
    <row r="24" spans="1:42" s="3" customFormat="1" ht="23.25" customHeight="1" x14ac:dyDescent="0.3">
      <c r="A24" s="3">
        <v>10</v>
      </c>
      <c r="B24" s="62"/>
      <c r="C24" s="63"/>
      <c r="D24" s="64"/>
      <c r="E24" s="65"/>
      <c r="F24" s="66"/>
      <c r="G24" s="67"/>
      <c r="H24" s="68"/>
      <c r="I24" s="69"/>
      <c r="J24" s="69"/>
      <c r="K24" s="70"/>
      <c r="L24" s="71">
        <f t="shared" si="6"/>
        <v>0</v>
      </c>
      <c r="M24" s="170" t="str">
        <f t="shared" si="3"/>
        <v/>
      </c>
      <c r="N24" s="171" t="str">
        <f t="shared" si="4"/>
        <v/>
      </c>
      <c r="O24" s="216"/>
      <c r="P24" s="216"/>
      <c r="Q24" s="216"/>
      <c r="R24" s="216"/>
      <c r="S24" s="173"/>
      <c r="T24" s="172"/>
      <c r="U24" s="171"/>
      <c r="V24" s="171"/>
      <c r="W24" s="171"/>
      <c r="X24" s="171"/>
      <c r="Y24" s="121"/>
      <c r="Z24" s="122"/>
      <c r="AA24" s="123"/>
      <c r="AB24" s="171"/>
      <c r="AC24" s="171"/>
      <c r="AD24" s="171"/>
      <c r="AE24" s="171"/>
      <c r="AF24" s="171"/>
      <c r="AG24" s="174"/>
      <c r="AH24" s="226"/>
      <c r="AI24" s="171"/>
      <c r="AJ24" s="173"/>
      <c r="AK24" s="216"/>
      <c r="AL24" s="72"/>
      <c r="AM24" s="126">
        <f t="shared" si="1"/>
        <v>0</v>
      </c>
      <c r="AN24" s="61">
        <f t="shared" si="2"/>
        <v>0</v>
      </c>
      <c r="AO24" s="73">
        <f t="shared" si="5"/>
        <v>0</v>
      </c>
      <c r="AP24" s="109"/>
    </row>
    <row r="25" spans="1:42" s="3" customFormat="1" ht="23.25" hidden="1" customHeight="1" x14ac:dyDescent="0.3">
      <c r="A25" s="3">
        <v>11</v>
      </c>
      <c r="B25" s="62"/>
      <c r="C25" s="63"/>
      <c r="D25" s="64"/>
      <c r="E25" s="65"/>
      <c r="F25" s="66"/>
      <c r="G25" s="67"/>
      <c r="H25" s="68"/>
      <c r="I25" s="69"/>
      <c r="J25" s="69"/>
      <c r="K25" s="70"/>
      <c r="L25" s="71">
        <f t="shared" si="6"/>
        <v>0</v>
      </c>
      <c r="M25" s="170" t="str">
        <f t="shared" si="3"/>
        <v/>
      </c>
      <c r="N25" s="171" t="str">
        <f t="shared" si="4"/>
        <v/>
      </c>
      <c r="O25" s="216"/>
      <c r="P25" s="216"/>
      <c r="Q25" s="216"/>
      <c r="R25" s="216"/>
      <c r="S25" s="173"/>
      <c r="T25" s="172"/>
      <c r="U25" s="171"/>
      <c r="V25" s="171"/>
      <c r="W25" s="171"/>
      <c r="X25" s="171"/>
      <c r="Y25" s="121"/>
      <c r="Z25" s="122"/>
      <c r="AA25" s="123"/>
      <c r="AB25" s="171"/>
      <c r="AC25" s="171"/>
      <c r="AD25" s="171"/>
      <c r="AE25" s="171"/>
      <c r="AF25" s="171"/>
      <c r="AG25" s="174"/>
      <c r="AH25" s="226"/>
      <c r="AI25" s="171"/>
      <c r="AJ25" s="173"/>
      <c r="AK25" s="216"/>
      <c r="AL25" s="72"/>
      <c r="AM25" s="126">
        <f t="shared" si="1"/>
        <v>0</v>
      </c>
      <c r="AN25" s="61">
        <f t="shared" si="2"/>
        <v>0</v>
      </c>
      <c r="AO25" s="73">
        <f t="shared" si="5"/>
        <v>0</v>
      </c>
      <c r="AP25" s="109"/>
    </row>
    <row r="26" spans="1:42" s="3" customFormat="1" ht="23.25" hidden="1" customHeight="1" x14ac:dyDescent="0.3">
      <c r="A26" s="3">
        <v>12</v>
      </c>
      <c r="B26" s="62"/>
      <c r="C26" s="63"/>
      <c r="D26" s="64"/>
      <c r="E26" s="65"/>
      <c r="F26" s="66"/>
      <c r="G26" s="67"/>
      <c r="H26" s="68"/>
      <c r="I26" s="69"/>
      <c r="J26" s="69"/>
      <c r="K26" s="70"/>
      <c r="L26" s="71">
        <f t="shared" si="6"/>
        <v>0</v>
      </c>
      <c r="M26" s="170" t="str">
        <f t="shared" si="3"/>
        <v/>
      </c>
      <c r="N26" s="171" t="str">
        <f t="shared" si="4"/>
        <v/>
      </c>
      <c r="O26" s="216"/>
      <c r="P26" s="216"/>
      <c r="Q26" s="216"/>
      <c r="R26" s="216"/>
      <c r="S26" s="173"/>
      <c r="T26" s="172"/>
      <c r="U26" s="171"/>
      <c r="V26" s="171"/>
      <c r="W26" s="171"/>
      <c r="X26" s="171"/>
      <c r="Y26" s="121"/>
      <c r="Z26" s="122"/>
      <c r="AA26" s="123"/>
      <c r="AB26" s="171"/>
      <c r="AC26" s="171"/>
      <c r="AD26" s="171"/>
      <c r="AE26" s="171"/>
      <c r="AF26" s="171"/>
      <c r="AG26" s="174"/>
      <c r="AH26" s="226"/>
      <c r="AI26" s="171"/>
      <c r="AJ26" s="173"/>
      <c r="AK26" s="216"/>
      <c r="AL26" s="72"/>
      <c r="AM26" s="126">
        <f t="shared" si="1"/>
        <v>0</v>
      </c>
      <c r="AN26" s="61">
        <f t="shared" si="2"/>
        <v>0</v>
      </c>
      <c r="AO26" s="73">
        <f t="shared" si="5"/>
        <v>0</v>
      </c>
      <c r="AP26" s="109"/>
    </row>
    <row r="27" spans="1:42" s="3" customFormat="1" ht="23.25" hidden="1" customHeight="1" x14ac:dyDescent="0.3">
      <c r="A27" s="3">
        <v>13</v>
      </c>
      <c r="B27" s="62"/>
      <c r="C27" s="63"/>
      <c r="D27" s="64"/>
      <c r="E27" s="65"/>
      <c r="F27" s="66"/>
      <c r="G27" s="67"/>
      <c r="H27" s="68"/>
      <c r="I27" s="69"/>
      <c r="J27" s="69"/>
      <c r="K27" s="70"/>
      <c r="L27" s="71">
        <f t="shared" si="6"/>
        <v>0</v>
      </c>
      <c r="M27" s="170" t="str">
        <f t="shared" si="3"/>
        <v/>
      </c>
      <c r="N27" s="171" t="str">
        <f t="shared" si="4"/>
        <v/>
      </c>
      <c r="O27" s="216"/>
      <c r="P27" s="216"/>
      <c r="Q27" s="216"/>
      <c r="R27" s="216"/>
      <c r="S27" s="173"/>
      <c r="T27" s="172"/>
      <c r="U27" s="171"/>
      <c r="V27" s="171"/>
      <c r="W27" s="171"/>
      <c r="X27" s="171"/>
      <c r="Y27" s="121"/>
      <c r="Z27" s="122"/>
      <c r="AA27" s="123"/>
      <c r="AB27" s="171"/>
      <c r="AC27" s="171"/>
      <c r="AD27" s="171"/>
      <c r="AE27" s="171"/>
      <c r="AF27" s="171"/>
      <c r="AG27" s="174"/>
      <c r="AH27" s="226"/>
      <c r="AI27" s="171"/>
      <c r="AJ27" s="173"/>
      <c r="AK27" s="216"/>
      <c r="AL27" s="72"/>
      <c r="AM27" s="126">
        <f t="shared" si="1"/>
        <v>0</v>
      </c>
      <c r="AN27" s="61">
        <f t="shared" si="2"/>
        <v>0</v>
      </c>
      <c r="AO27" s="73">
        <f t="shared" si="5"/>
        <v>0</v>
      </c>
      <c r="AP27" s="109"/>
    </row>
    <row r="28" spans="1:42" s="3" customFormat="1" ht="23.25" hidden="1" customHeight="1" x14ac:dyDescent="0.3">
      <c r="A28" s="3">
        <v>14</v>
      </c>
      <c r="B28" s="62"/>
      <c r="C28" s="63"/>
      <c r="D28" s="64"/>
      <c r="E28" s="65"/>
      <c r="F28" s="66"/>
      <c r="G28" s="67"/>
      <c r="H28" s="68"/>
      <c r="I28" s="69"/>
      <c r="J28" s="69"/>
      <c r="K28" s="70"/>
      <c r="L28" s="71">
        <f t="shared" si="6"/>
        <v>0</v>
      </c>
      <c r="M28" s="170" t="str">
        <f t="shared" si="3"/>
        <v/>
      </c>
      <c r="N28" s="171" t="str">
        <f t="shared" si="4"/>
        <v/>
      </c>
      <c r="O28" s="216"/>
      <c r="P28" s="216"/>
      <c r="Q28" s="216"/>
      <c r="R28" s="216"/>
      <c r="S28" s="173"/>
      <c r="T28" s="172"/>
      <c r="U28" s="171"/>
      <c r="V28" s="171"/>
      <c r="W28" s="171"/>
      <c r="X28" s="171"/>
      <c r="Y28" s="121"/>
      <c r="Z28" s="122"/>
      <c r="AA28" s="123"/>
      <c r="AB28" s="171"/>
      <c r="AC28" s="171"/>
      <c r="AD28" s="171"/>
      <c r="AE28" s="171"/>
      <c r="AF28" s="171"/>
      <c r="AG28" s="174"/>
      <c r="AH28" s="226"/>
      <c r="AI28" s="171"/>
      <c r="AJ28" s="173"/>
      <c r="AK28" s="216"/>
      <c r="AL28" s="72"/>
      <c r="AM28" s="126">
        <f t="shared" si="1"/>
        <v>0</v>
      </c>
      <c r="AN28" s="61">
        <f t="shared" si="2"/>
        <v>0</v>
      </c>
      <c r="AO28" s="73">
        <f t="shared" si="5"/>
        <v>0</v>
      </c>
      <c r="AP28" s="109"/>
    </row>
    <row r="29" spans="1:42" s="3" customFormat="1" ht="23.25" hidden="1" customHeight="1" x14ac:dyDescent="0.3">
      <c r="A29" s="3">
        <v>15</v>
      </c>
      <c r="B29" s="62"/>
      <c r="C29" s="63"/>
      <c r="D29" s="64"/>
      <c r="E29" s="65"/>
      <c r="F29" s="66"/>
      <c r="G29" s="67"/>
      <c r="H29" s="68"/>
      <c r="I29" s="69"/>
      <c r="J29" s="69"/>
      <c r="K29" s="70"/>
      <c r="L29" s="71">
        <f t="shared" si="6"/>
        <v>0</v>
      </c>
      <c r="M29" s="170" t="str">
        <f t="shared" si="3"/>
        <v/>
      </c>
      <c r="N29" s="171" t="str">
        <f t="shared" si="4"/>
        <v/>
      </c>
      <c r="O29" s="216"/>
      <c r="P29" s="216"/>
      <c r="Q29" s="216"/>
      <c r="R29" s="216"/>
      <c r="S29" s="173"/>
      <c r="T29" s="172"/>
      <c r="U29" s="171"/>
      <c r="V29" s="171"/>
      <c r="W29" s="171"/>
      <c r="X29" s="171"/>
      <c r="Y29" s="121"/>
      <c r="Z29" s="122"/>
      <c r="AA29" s="123"/>
      <c r="AB29" s="171"/>
      <c r="AC29" s="171"/>
      <c r="AD29" s="171"/>
      <c r="AE29" s="171"/>
      <c r="AF29" s="171"/>
      <c r="AG29" s="174"/>
      <c r="AH29" s="226"/>
      <c r="AI29" s="171"/>
      <c r="AJ29" s="173"/>
      <c r="AK29" s="216"/>
      <c r="AL29" s="72"/>
      <c r="AM29" s="126">
        <f t="shared" si="1"/>
        <v>0</v>
      </c>
      <c r="AN29" s="61">
        <f t="shared" si="2"/>
        <v>0</v>
      </c>
      <c r="AO29" s="73">
        <f t="shared" si="5"/>
        <v>0</v>
      </c>
      <c r="AP29" s="109"/>
    </row>
    <row r="30" spans="1:42" s="3" customFormat="1" ht="23.25" hidden="1" customHeight="1" x14ac:dyDescent="0.3">
      <c r="A30" s="3">
        <v>16</v>
      </c>
      <c r="B30" s="62"/>
      <c r="C30" s="63"/>
      <c r="D30" s="64"/>
      <c r="E30" s="65"/>
      <c r="F30" s="66"/>
      <c r="G30" s="67"/>
      <c r="H30" s="68"/>
      <c r="I30" s="69"/>
      <c r="J30" s="69"/>
      <c r="K30" s="70"/>
      <c r="L30" s="71">
        <f t="shared" si="6"/>
        <v>0</v>
      </c>
      <c r="M30" s="170" t="str">
        <f t="shared" si="3"/>
        <v/>
      </c>
      <c r="N30" s="171" t="str">
        <f t="shared" si="4"/>
        <v/>
      </c>
      <c r="O30" s="216"/>
      <c r="P30" s="216"/>
      <c r="Q30" s="216"/>
      <c r="R30" s="216"/>
      <c r="S30" s="173"/>
      <c r="T30" s="172"/>
      <c r="U30" s="171"/>
      <c r="V30" s="171"/>
      <c r="W30" s="171"/>
      <c r="X30" s="171"/>
      <c r="Y30" s="121"/>
      <c r="Z30" s="122"/>
      <c r="AA30" s="123"/>
      <c r="AB30" s="171"/>
      <c r="AC30" s="171"/>
      <c r="AD30" s="171"/>
      <c r="AE30" s="171"/>
      <c r="AF30" s="171"/>
      <c r="AG30" s="174"/>
      <c r="AH30" s="226"/>
      <c r="AI30" s="171"/>
      <c r="AJ30" s="173"/>
      <c r="AK30" s="216"/>
      <c r="AL30" s="72"/>
      <c r="AM30" s="126">
        <f t="shared" si="1"/>
        <v>0</v>
      </c>
      <c r="AN30" s="61">
        <f t="shared" si="2"/>
        <v>0</v>
      </c>
      <c r="AO30" s="73">
        <f t="shared" si="5"/>
        <v>0</v>
      </c>
      <c r="AP30" s="109"/>
    </row>
    <row r="31" spans="1:42" s="3" customFormat="1" ht="23.25" hidden="1" customHeight="1" x14ac:dyDescent="0.3">
      <c r="A31" s="3">
        <v>17</v>
      </c>
      <c r="B31" s="62"/>
      <c r="C31" s="63"/>
      <c r="D31" s="64"/>
      <c r="E31" s="65"/>
      <c r="F31" s="66"/>
      <c r="G31" s="67"/>
      <c r="H31" s="68"/>
      <c r="I31" s="69"/>
      <c r="J31" s="69"/>
      <c r="K31" s="70"/>
      <c r="L31" s="71">
        <f t="shared" si="6"/>
        <v>0</v>
      </c>
      <c r="M31" s="170" t="str">
        <f t="shared" si="3"/>
        <v/>
      </c>
      <c r="N31" s="171" t="str">
        <f t="shared" si="4"/>
        <v/>
      </c>
      <c r="O31" s="216"/>
      <c r="P31" s="216"/>
      <c r="Q31" s="216"/>
      <c r="R31" s="216"/>
      <c r="S31" s="173"/>
      <c r="T31" s="172"/>
      <c r="U31" s="171"/>
      <c r="V31" s="171"/>
      <c r="W31" s="171"/>
      <c r="X31" s="171"/>
      <c r="Y31" s="121"/>
      <c r="Z31" s="122"/>
      <c r="AA31" s="123"/>
      <c r="AB31" s="171"/>
      <c r="AC31" s="171"/>
      <c r="AD31" s="171"/>
      <c r="AE31" s="171"/>
      <c r="AF31" s="171"/>
      <c r="AG31" s="174"/>
      <c r="AH31" s="226"/>
      <c r="AI31" s="171"/>
      <c r="AJ31" s="173"/>
      <c r="AK31" s="216"/>
      <c r="AL31" s="72"/>
      <c r="AM31" s="126">
        <f t="shared" si="1"/>
        <v>0</v>
      </c>
      <c r="AN31" s="61">
        <f t="shared" si="2"/>
        <v>0</v>
      </c>
      <c r="AO31" s="73">
        <f t="shared" si="5"/>
        <v>0</v>
      </c>
      <c r="AP31" s="109"/>
    </row>
    <row r="32" spans="1:42" s="3" customFormat="1" ht="23.25" hidden="1" customHeight="1" x14ac:dyDescent="0.3">
      <c r="A32" s="3">
        <v>18</v>
      </c>
      <c r="B32" s="62"/>
      <c r="C32" s="63"/>
      <c r="D32" s="64"/>
      <c r="E32" s="65"/>
      <c r="F32" s="66"/>
      <c r="G32" s="67"/>
      <c r="H32" s="68"/>
      <c r="I32" s="69"/>
      <c r="J32" s="69"/>
      <c r="K32" s="70"/>
      <c r="L32" s="71">
        <f t="shared" si="6"/>
        <v>0</v>
      </c>
      <c r="M32" s="170" t="str">
        <f t="shared" si="3"/>
        <v/>
      </c>
      <c r="N32" s="171" t="str">
        <f t="shared" si="4"/>
        <v/>
      </c>
      <c r="O32" s="216"/>
      <c r="P32" s="216"/>
      <c r="Q32" s="216"/>
      <c r="R32" s="216"/>
      <c r="S32" s="173"/>
      <c r="T32" s="172"/>
      <c r="U32" s="171"/>
      <c r="V32" s="171"/>
      <c r="W32" s="171"/>
      <c r="X32" s="171"/>
      <c r="Y32" s="121"/>
      <c r="Z32" s="122"/>
      <c r="AA32" s="123"/>
      <c r="AB32" s="171"/>
      <c r="AC32" s="171"/>
      <c r="AD32" s="171"/>
      <c r="AE32" s="171"/>
      <c r="AF32" s="171"/>
      <c r="AG32" s="174"/>
      <c r="AH32" s="226"/>
      <c r="AI32" s="171"/>
      <c r="AJ32" s="173"/>
      <c r="AK32" s="216"/>
      <c r="AL32" s="72"/>
      <c r="AM32" s="126">
        <f t="shared" si="1"/>
        <v>0</v>
      </c>
      <c r="AN32" s="61">
        <f t="shared" si="2"/>
        <v>0</v>
      </c>
      <c r="AO32" s="73">
        <f t="shared" si="5"/>
        <v>0</v>
      </c>
      <c r="AP32" s="109"/>
    </row>
    <row r="33" spans="1:42" s="3" customFormat="1" ht="23.25" hidden="1" customHeight="1" x14ac:dyDescent="0.3">
      <c r="A33" s="3">
        <v>19</v>
      </c>
      <c r="B33" s="62"/>
      <c r="C33" s="63"/>
      <c r="D33" s="64"/>
      <c r="E33" s="65"/>
      <c r="F33" s="66"/>
      <c r="G33" s="67"/>
      <c r="H33" s="68"/>
      <c r="I33" s="69"/>
      <c r="J33" s="69"/>
      <c r="K33" s="70"/>
      <c r="L33" s="71">
        <f t="shared" si="6"/>
        <v>0</v>
      </c>
      <c r="M33" s="170" t="str">
        <f t="shared" si="3"/>
        <v/>
      </c>
      <c r="N33" s="171" t="str">
        <f t="shared" si="4"/>
        <v/>
      </c>
      <c r="O33" s="216"/>
      <c r="P33" s="216"/>
      <c r="Q33" s="216"/>
      <c r="R33" s="216"/>
      <c r="S33" s="173"/>
      <c r="T33" s="172"/>
      <c r="U33" s="171"/>
      <c r="V33" s="171"/>
      <c r="W33" s="171"/>
      <c r="X33" s="171"/>
      <c r="Y33" s="121"/>
      <c r="Z33" s="122"/>
      <c r="AA33" s="123"/>
      <c r="AB33" s="171"/>
      <c r="AC33" s="171"/>
      <c r="AD33" s="171"/>
      <c r="AE33" s="171"/>
      <c r="AF33" s="171"/>
      <c r="AG33" s="174"/>
      <c r="AH33" s="226"/>
      <c r="AI33" s="171"/>
      <c r="AJ33" s="173"/>
      <c r="AK33" s="216"/>
      <c r="AL33" s="72"/>
      <c r="AM33" s="126">
        <f t="shared" si="1"/>
        <v>0</v>
      </c>
      <c r="AN33" s="61">
        <f t="shared" si="2"/>
        <v>0</v>
      </c>
      <c r="AO33" s="73">
        <f t="shared" si="5"/>
        <v>0</v>
      </c>
      <c r="AP33" s="109"/>
    </row>
    <row r="34" spans="1:42" s="3" customFormat="1" ht="23.25" hidden="1" customHeight="1" x14ac:dyDescent="0.3">
      <c r="A34" s="3">
        <v>20</v>
      </c>
      <c r="B34" s="62"/>
      <c r="C34" s="63"/>
      <c r="D34" s="64"/>
      <c r="E34" s="65"/>
      <c r="F34" s="66"/>
      <c r="G34" s="67"/>
      <c r="H34" s="68"/>
      <c r="I34" s="69"/>
      <c r="J34" s="69"/>
      <c r="K34" s="70"/>
      <c r="L34" s="71">
        <f t="shared" si="6"/>
        <v>0</v>
      </c>
      <c r="M34" s="170" t="str">
        <f t="shared" si="3"/>
        <v/>
      </c>
      <c r="N34" s="171" t="str">
        <f t="shared" si="4"/>
        <v/>
      </c>
      <c r="O34" s="216"/>
      <c r="P34" s="216"/>
      <c r="Q34" s="216"/>
      <c r="R34" s="216"/>
      <c r="S34" s="173"/>
      <c r="T34" s="172"/>
      <c r="U34" s="171"/>
      <c r="V34" s="171"/>
      <c r="W34" s="171"/>
      <c r="X34" s="171"/>
      <c r="Y34" s="121"/>
      <c r="Z34" s="122"/>
      <c r="AA34" s="123"/>
      <c r="AB34" s="171"/>
      <c r="AC34" s="171"/>
      <c r="AD34" s="171"/>
      <c r="AE34" s="171"/>
      <c r="AF34" s="171"/>
      <c r="AG34" s="174"/>
      <c r="AH34" s="226"/>
      <c r="AI34" s="171"/>
      <c r="AJ34" s="173"/>
      <c r="AK34" s="216"/>
      <c r="AL34" s="72"/>
      <c r="AM34" s="126">
        <f t="shared" si="1"/>
        <v>0</v>
      </c>
      <c r="AN34" s="61">
        <f t="shared" si="2"/>
        <v>0</v>
      </c>
      <c r="AO34" s="73">
        <f t="shared" si="5"/>
        <v>0</v>
      </c>
      <c r="AP34" s="109"/>
    </row>
    <row r="35" spans="1:42" s="3" customFormat="1" ht="23.25" hidden="1" customHeight="1" x14ac:dyDescent="0.3">
      <c r="A35" s="3">
        <v>21</v>
      </c>
      <c r="B35" s="62"/>
      <c r="C35" s="63"/>
      <c r="D35" s="64"/>
      <c r="E35" s="65"/>
      <c r="F35" s="66"/>
      <c r="G35" s="67"/>
      <c r="H35" s="68"/>
      <c r="I35" s="69"/>
      <c r="J35" s="69"/>
      <c r="K35" s="70"/>
      <c r="L35" s="71">
        <f>SUM(H35:K35)</f>
        <v>0</v>
      </c>
      <c r="M35" s="170" t="str">
        <f>IF(F35=0,"",H35/E35/F35)</f>
        <v/>
      </c>
      <c r="N35" s="171" t="str">
        <f t="shared" si="4"/>
        <v/>
      </c>
      <c r="O35" s="216"/>
      <c r="P35" s="216"/>
      <c r="Q35" s="216"/>
      <c r="R35" s="216"/>
      <c r="S35" s="173"/>
      <c r="T35" s="172"/>
      <c r="U35" s="171"/>
      <c r="V35" s="171"/>
      <c r="W35" s="171"/>
      <c r="X35" s="171"/>
      <c r="Y35" s="121"/>
      <c r="Z35" s="122"/>
      <c r="AA35" s="123"/>
      <c r="AB35" s="171"/>
      <c r="AC35" s="171"/>
      <c r="AD35" s="171"/>
      <c r="AE35" s="171"/>
      <c r="AF35" s="171"/>
      <c r="AG35" s="174"/>
      <c r="AH35" s="226"/>
      <c r="AI35" s="171"/>
      <c r="AJ35" s="173"/>
      <c r="AK35" s="216"/>
      <c r="AL35" s="72"/>
      <c r="AM35" s="126">
        <f t="shared" si="1"/>
        <v>0</v>
      </c>
      <c r="AN35" s="61">
        <f t="shared" si="2"/>
        <v>0</v>
      </c>
      <c r="AO35" s="73">
        <f t="shared" si="5"/>
        <v>0</v>
      </c>
      <c r="AP35" s="109"/>
    </row>
    <row r="36" spans="1:42" s="3" customFormat="1" ht="23.25" hidden="1" customHeight="1" x14ac:dyDescent="0.3">
      <c r="A36" s="3">
        <v>22</v>
      </c>
      <c r="B36" s="62"/>
      <c r="C36" s="63"/>
      <c r="D36" s="64"/>
      <c r="E36" s="65"/>
      <c r="F36" s="66"/>
      <c r="G36" s="67"/>
      <c r="H36" s="68"/>
      <c r="I36" s="69"/>
      <c r="J36" s="69"/>
      <c r="K36" s="70"/>
      <c r="L36" s="71">
        <f>SUM(H36:K36)</f>
        <v>0</v>
      </c>
      <c r="M36" s="170" t="str">
        <f>IF(F36=0,"",H36/E36/F36)</f>
        <v/>
      </c>
      <c r="N36" s="171" t="str">
        <f t="shared" si="4"/>
        <v/>
      </c>
      <c r="O36" s="216"/>
      <c r="P36" s="216"/>
      <c r="Q36" s="216"/>
      <c r="R36" s="216"/>
      <c r="S36" s="173"/>
      <c r="T36" s="172"/>
      <c r="U36" s="171"/>
      <c r="V36" s="171"/>
      <c r="W36" s="171"/>
      <c r="X36" s="171"/>
      <c r="Y36" s="121"/>
      <c r="Z36" s="122"/>
      <c r="AA36" s="123"/>
      <c r="AB36" s="171"/>
      <c r="AC36" s="171"/>
      <c r="AD36" s="171"/>
      <c r="AE36" s="171"/>
      <c r="AF36" s="171"/>
      <c r="AG36" s="174"/>
      <c r="AH36" s="226"/>
      <c r="AI36" s="171"/>
      <c r="AJ36" s="173"/>
      <c r="AK36" s="216"/>
      <c r="AL36" s="72"/>
      <c r="AM36" s="126">
        <f t="shared" si="1"/>
        <v>0</v>
      </c>
      <c r="AN36" s="61">
        <f t="shared" si="2"/>
        <v>0</v>
      </c>
      <c r="AO36" s="73">
        <f t="shared" si="5"/>
        <v>0</v>
      </c>
      <c r="AP36" s="109"/>
    </row>
    <row r="37" spans="1:42" s="3" customFormat="1" ht="23.25" hidden="1" customHeight="1" x14ac:dyDescent="0.3">
      <c r="A37" s="3">
        <v>23</v>
      </c>
      <c r="B37" s="62"/>
      <c r="C37" s="63"/>
      <c r="D37" s="64"/>
      <c r="E37" s="65"/>
      <c r="F37" s="66"/>
      <c r="G37" s="67"/>
      <c r="H37" s="68"/>
      <c r="I37" s="69"/>
      <c r="J37" s="69"/>
      <c r="K37" s="70"/>
      <c r="L37" s="71">
        <f t="shared" ref="L37:L86" si="7">SUM(H37:K37)</f>
        <v>0</v>
      </c>
      <c r="M37" s="170" t="str">
        <f t="shared" ref="M37:M86" si="8">IF(F37=0,"",H37/E37/F37)</f>
        <v/>
      </c>
      <c r="N37" s="171" t="str">
        <f t="shared" si="4"/>
        <v/>
      </c>
      <c r="O37" s="216"/>
      <c r="P37" s="216"/>
      <c r="Q37" s="216"/>
      <c r="R37" s="216"/>
      <c r="S37" s="173"/>
      <c r="T37" s="172"/>
      <c r="U37" s="171"/>
      <c r="V37" s="171"/>
      <c r="W37" s="171"/>
      <c r="X37" s="171"/>
      <c r="Y37" s="121"/>
      <c r="Z37" s="122"/>
      <c r="AA37" s="123"/>
      <c r="AB37" s="171"/>
      <c r="AC37" s="171"/>
      <c r="AD37" s="171"/>
      <c r="AE37" s="171"/>
      <c r="AF37" s="171"/>
      <c r="AG37" s="174"/>
      <c r="AH37" s="226"/>
      <c r="AI37" s="171"/>
      <c r="AJ37" s="173"/>
      <c r="AK37" s="216"/>
      <c r="AL37" s="72"/>
      <c r="AM37" s="126">
        <f t="shared" si="1"/>
        <v>0</v>
      </c>
      <c r="AN37" s="61">
        <f t="shared" si="2"/>
        <v>0</v>
      </c>
      <c r="AO37" s="73">
        <f t="shared" si="5"/>
        <v>0</v>
      </c>
      <c r="AP37" s="109"/>
    </row>
    <row r="38" spans="1:42" s="3" customFormat="1" ht="23.25" hidden="1" customHeight="1" x14ac:dyDescent="0.3">
      <c r="A38" s="3">
        <v>24</v>
      </c>
      <c r="B38" s="62"/>
      <c r="C38" s="63"/>
      <c r="D38" s="64"/>
      <c r="E38" s="65"/>
      <c r="F38" s="66"/>
      <c r="G38" s="67"/>
      <c r="H38" s="68"/>
      <c r="I38" s="69"/>
      <c r="J38" s="69"/>
      <c r="K38" s="70"/>
      <c r="L38" s="71">
        <f t="shared" si="7"/>
        <v>0</v>
      </c>
      <c r="M38" s="170" t="str">
        <f t="shared" si="8"/>
        <v/>
      </c>
      <c r="N38" s="171" t="str">
        <f t="shared" si="4"/>
        <v/>
      </c>
      <c r="O38" s="216"/>
      <c r="P38" s="216"/>
      <c r="Q38" s="216"/>
      <c r="R38" s="216"/>
      <c r="S38" s="173"/>
      <c r="T38" s="172"/>
      <c r="U38" s="171"/>
      <c r="V38" s="171"/>
      <c r="W38" s="171"/>
      <c r="X38" s="171"/>
      <c r="Y38" s="121"/>
      <c r="Z38" s="122"/>
      <c r="AA38" s="123"/>
      <c r="AB38" s="171"/>
      <c r="AC38" s="171"/>
      <c r="AD38" s="171"/>
      <c r="AE38" s="171"/>
      <c r="AF38" s="171"/>
      <c r="AG38" s="174"/>
      <c r="AH38" s="226"/>
      <c r="AI38" s="171"/>
      <c r="AJ38" s="173"/>
      <c r="AK38" s="216"/>
      <c r="AL38" s="72"/>
      <c r="AM38" s="126">
        <f t="shared" si="1"/>
        <v>0</v>
      </c>
      <c r="AN38" s="61">
        <f t="shared" si="2"/>
        <v>0</v>
      </c>
      <c r="AO38" s="73">
        <f t="shared" si="5"/>
        <v>0</v>
      </c>
      <c r="AP38" s="109"/>
    </row>
    <row r="39" spans="1:42" s="3" customFormat="1" ht="23.25" hidden="1" customHeight="1" x14ac:dyDescent="0.3">
      <c r="A39" s="3">
        <v>25</v>
      </c>
      <c r="B39" s="62"/>
      <c r="C39" s="63"/>
      <c r="D39" s="64"/>
      <c r="E39" s="65"/>
      <c r="F39" s="66"/>
      <c r="G39" s="67"/>
      <c r="H39" s="68"/>
      <c r="I39" s="69"/>
      <c r="J39" s="69"/>
      <c r="K39" s="70"/>
      <c r="L39" s="71">
        <f t="shared" si="7"/>
        <v>0</v>
      </c>
      <c r="M39" s="170" t="str">
        <f t="shared" si="8"/>
        <v/>
      </c>
      <c r="N39" s="171" t="str">
        <f t="shared" si="4"/>
        <v/>
      </c>
      <c r="O39" s="216"/>
      <c r="P39" s="216"/>
      <c r="Q39" s="216"/>
      <c r="R39" s="216"/>
      <c r="S39" s="173"/>
      <c r="T39" s="172"/>
      <c r="U39" s="171"/>
      <c r="V39" s="171"/>
      <c r="W39" s="171"/>
      <c r="X39" s="171"/>
      <c r="Y39" s="121"/>
      <c r="Z39" s="122"/>
      <c r="AA39" s="123"/>
      <c r="AB39" s="171"/>
      <c r="AC39" s="171"/>
      <c r="AD39" s="171"/>
      <c r="AE39" s="171"/>
      <c r="AF39" s="171"/>
      <c r="AG39" s="174"/>
      <c r="AH39" s="226"/>
      <c r="AI39" s="171"/>
      <c r="AJ39" s="173"/>
      <c r="AK39" s="216"/>
      <c r="AL39" s="72"/>
      <c r="AM39" s="126">
        <f t="shared" si="1"/>
        <v>0</v>
      </c>
      <c r="AN39" s="61">
        <f t="shared" si="2"/>
        <v>0</v>
      </c>
      <c r="AO39" s="73">
        <f t="shared" si="5"/>
        <v>0</v>
      </c>
      <c r="AP39" s="109"/>
    </row>
    <row r="40" spans="1:42" s="3" customFormat="1" ht="23.25" hidden="1" customHeight="1" x14ac:dyDescent="0.3">
      <c r="A40" s="3">
        <v>26</v>
      </c>
      <c r="B40" s="62"/>
      <c r="C40" s="63"/>
      <c r="D40" s="64"/>
      <c r="E40" s="65"/>
      <c r="F40" s="66"/>
      <c r="G40" s="67"/>
      <c r="H40" s="68"/>
      <c r="I40" s="69"/>
      <c r="J40" s="69"/>
      <c r="K40" s="70"/>
      <c r="L40" s="71">
        <f t="shared" si="7"/>
        <v>0</v>
      </c>
      <c r="M40" s="170" t="str">
        <f t="shared" si="8"/>
        <v/>
      </c>
      <c r="N40" s="171" t="str">
        <f t="shared" si="4"/>
        <v/>
      </c>
      <c r="O40" s="216"/>
      <c r="P40" s="216"/>
      <c r="Q40" s="216"/>
      <c r="R40" s="216"/>
      <c r="S40" s="173"/>
      <c r="T40" s="172"/>
      <c r="U40" s="171"/>
      <c r="V40" s="171"/>
      <c r="W40" s="171"/>
      <c r="X40" s="171"/>
      <c r="Y40" s="121"/>
      <c r="Z40" s="122"/>
      <c r="AA40" s="123"/>
      <c r="AB40" s="171"/>
      <c r="AC40" s="171"/>
      <c r="AD40" s="171"/>
      <c r="AE40" s="171"/>
      <c r="AF40" s="171"/>
      <c r="AG40" s="174"/>
      <c r="AH40" s="226"/>
      <c r="AI40" s="171"/>
      <c r="AJ40" s="173"/>
      <c r="AK40" s="216"/>
      <c r="AL40" s="72"/>
      <c r="AM40" s="126">
        <f t="shared" si="1"/>
        <v>0</v>
      </c>
      <c r="AN40" s="61">
        <f t="shared" si="2"/>
        <v>0</v>
      </c>
      <c r="AO40" s="73">
        <f t="shared" si="5"/>
        <v>0</v>
      </c>
      <c r="AP40" s="109"/>
    </row>
    <row r="41" spans="1:42" s="3" customFormat="1" ht="23.25" hidden="1" customHeight="1" x14ac:dyDescent="0.3">
      <c r="A41" s="3">
        <v>27</v>
      </c>
      <c r="B41" s="62"/>
      <c r="C41" s="63"/>
      <c r="D41" s="64"/>
      <c r="E41" s="65"/>
      <c r="F41" s="66"/>
      <c r="G41" s="67"/>
      <c r="H41" s="68"/>
      <c r="I41" s="69"/>
      <c r="J41" s="69"/>
      <c r="K41" s="70"/>
      <c r="L41" s="71">
        <f t="shared" si="7"/>
        <v>0</v>
      </c>
      <c r="M41" s="170" t="str">
        <f t="shared" si="8"/>
        <v/>
      </c>
      <c r="N41" s="171" t="str">
        <f t="shared" si="4"/>
        <v/>
      </c>
      <c r="O41" s="216"/>
      <c r="P41" s="216"/>
      <c r="Q41" s="216"/>
      <c r="R41" s="216"/>
      <c r="S41" s="173"/>
      <c r="T41" s="172"/>
      <c r="U41" s="171"/>
      <c r="V41" s="171"/>
      <c r="W41" s="171"/>
      <c r="X41" s="171"/>
      <c r="Y41" s="121"/>
      <c r="Z41" s="122"/>
      <c r="AA41" s="123"/>
      <c r="AB41" s="171"/>
      <c r="AC41" s="171"/>
      <c r="AD41" s="171"/>
      <c r="AE41" s="171"/>
      <c r="AF41" s="171"/>
      <c r="AG41" s="174"/>
      <c r="AH41" s="226"/>
      <c r="AI41" s="171"/>
      <c r="AJ41" s="173"/>
      <c r="AK41" s="216"/>
      <c r="AL41" s="72"/>
      <c r="AM41" s="126">
        <f t="shared" si="1"/>
        <v>0</v>
      </c>
      <c r="AN41" s="61">
        <f t="shared" si="2"/>
        <v>0</v>
      </c>
      <c r="AO41" s="73">
        <f t="shared" si="5"/>
        <v>0</v>
      </c>
      <c r="AP41" s="109"/>
    </row>
    <row r="42" spans="1:42" s="3" customFormat="1" ht="23.25" hidden="1" customHeight="1" x14ac:dyDescent="0.3">
      <c r="A42" s="3">
        <v>28</v>
      </c>
      <c r="B42" s="62"/>
      <c r="C42" s="63"/>
      <c r="D42" s="64"/>
      <c r="E42" s="65"/>
      <c r="F42" s="66"/>
      <c r="G42" s="67"/>
      <c r="H42" s="68"/>
      <c r="I42" s="69"/>
      <c r="J42" s="69"/>
      <c r="K42" s="70"/>
      <c r="L42" s="71">
        <f t="shared" si="7"/>
        <v>0</v>
      </c>
      <c r="M42" s="170" t="str">
        <f t="shared" si="8"/>
        <v/>
      </c>
      <c r="N42" s="171" t="str">
        <f t="shared" si="4"/>
        <v/>
      </c>
      <c r="O42" s="216"/>
      <c r="P42" s="216"/>
      <c r="Q42" s="216"/>
      <c r="R42" s="216"/>
      <c r="S42" s="173"/>
      <c r="T42" s="172"/>
      <c r="U42" s="171"/>
      <c r="V42" s="171"/>
      <c r="W42" s="171"/>
      <c r="X42" s="171"/>
      <c r="Y42" s="121"/>
      <c r="Z42" s="122"/>
      <c r="AA42" s="123"/>
      <c r="AB42" s="171"/>
      <c r="AC42" s="171"/>
      <c r="AD42" s="171"/>
      <c r="AE42" s="171"/>
      <c r="AF42" s="171"/>
      <c r="AG42" s="174"/>
      <c r="AH42" s="226"/>
      <c r="AI42" s="171"/>
      <c r="AJ42" s="173"/>
      <c r="AK42" s="216"/>
      <c r="AL42" s="72"/>
      <c r="AM42" s="126">
        <f t="shared" si="1"/>
        <v>0</v>
      </c>
      <c r="AN42" s="61">
        <f t="shared" si="2"/>
        <v>0</v>
      </c>
      <c r="AO42" s="73">
        <f t="shared" si="5"/>
        <v>0</v>
      </c>
      <c r="AP42" s="109"/>
    </row>
    <row r="43" spans="1:42" s="3" customFormat="1" ht="23.25" hidden="1" customHeight="1" x14ac:dyDescent="0.3">
      <c r="A43" s="3">
        <v>29</v>
      </c>
      <c r="B43" s="62"/>
      <c r="C43" s="63"/>
      <c r="D43" s="64"/>
      <c r="E43" s="65"/>
      <c r="F43" s="66"/>
      <c r="G43" s="67"/>
      <c r="H43" s="68"/>
      <c r="I43" s="69"/>
      <c r="J43" s="69"/>
      <c r="K43" s="70"/>
      <c r="L43" s="71">
        <f t="shared" si="7"/>
        <v>0</v>
      </c>
      <c r="M43" s="170" t="str">
        <f t="shared" si="8"/>
        <v/>
      </c>
      <c r="N43" s="171" t="str">
        <f t="shared" si="4"/>
        <v/>
      </c>
      <c r="O43" s="216"/>
      <c r="P43" s="216"/>
      <c r="Q43" s="216"/>
      <c r="R43" s="216"/>
      <c r="S43" s="173"/>
      <c r="T43" s="172"/>
      <c r="U43" s="171"/>
      <c r="V43" s="171"/>
      <c r="W43" s="171"/>
      <c r="X43" s="171"/>
      <c r="Y43" s="121"/>
      <c r="Z43" s="122"/>
      <c r="AA43" s="123"/>
      <c r="AB43" s="171"/>
      <c r="AC43" s="171"/>
      <c r="AD43" s="171"/>
      <c r="AE43" s="171"/>
      <c r="AF43" s="171"/>
      <c r="AG43" s="174"/>
      <c r="AH43" s="226"/>
      <c r="AI43" s="171"/>
      <c r="AJ43" s="173"/>
      <c r="AK43" s="216"/>
      <c r="AL43" s="72"/>
      <c r="AM43" s="126">
        <f t="shared" si="1"/>
        <v>0</v>
      </c>
      <c r="AN43" s="61">
        <f t="shared" si="2"/>
        <v>0</v>
      </c>
      <c r="AO43" s="73">
        <f t="shared" si="5"/>
        <v>0</v>
      </c>
      <c r="AP43" s="109"/>
    </row>
    <row r="44" spans="1:42" s="3" customFormat="1" ht="23.25" hidden="1" customHeight="1" x14ac:dyDescent="0.3">
      <c r="A44" s="3">
        <v>30</v>
      </c>
      <c r="B44" s="62"/>
      <c r="C44" s="63"/>
      <c r="D44" s="64"/>
      <c r="E44" s="65"/>
      <c r="F44" s="66"/>
      <c r="G44" s="67"/>
      <c r="H44" s="68"/>
      <c r="I44" s="69"/>
      <c r="J44" s="69"/>
      <c r="K44" s="70"/>
      <c r="L44" s="71">
        <f t="shared" si="7"/>
        <v>0</v>
      </c>
      <c r="M44" s="170" t="str">
        <f t="shared" si="8"/>
        <v/>
      </c>
      <c r="N44" s="171" t="str">
        <f t="shared" si="4"/>
        <v/>
      </c>
      <c r="O44" s="216"/>
      <c r="P44" s="216"/>
      <c r="Q44" s="216"/>
      <c r="R44" s="216"/>
      <c r="S44" s="173"/>
      <c r="T44" s="172"/>
      <c r="U44" s="171"/>
      <c r="V44" s="171"/>
      <c r="W44" s="171"/>
      <c r="X44" s="171"/>
      <c r="Y44" s="121"/>
      <c r="Z44" s="122"/>
      <c r="AA44" s="123"/>
      <c r="AB44" s="171"/>
      <c r="AC44" s="171"/>
      <c r="AD44" s="171"/>
      <c r="AE44" s="171"/>
      <c r="AF44" s="171"/>
      <c r="AG44" s="174"/>
      <c r="AH44" s="226"/>
      <c r="AI44" s="171"/>
      <c r="AJ44" s="173"/>
      <c r="AK44" s="216"/>
      <c r="AL44" s="72"/>
      <c r="AM44" s="126">
        <f t="shared" si="1"/>
        <v>0</v>
      </c>
      <c r="AN44" s="61">
        <f t="shared" si="2"/>
        <v>0</v>
      </c>
      <c r="AO44" s="73">
        <f t="shared" si="5"/>
        <v>0</v>
      </c>
      <c r="AP44" s="109"/>
    </row>
    <row r="45" spans="1:42" s="3" customFormat="1" ht="23.25" hidden="1" customHeight="1" x14ac:dyDescent="0.3">
      <c r="A45" s="3">
        <v>31</v>
      </c>
      <c r="B45" s="62"/>
      <c r="C45" s="63"/>
      <c r="D45" s="64"/>
      <c r="E45" s="65"/>
      <c r="F45" s="66"/>
      <c r="G45" s="67"/>
      <c r="H45" s="68"/>
      <c r="I45" s="69"/>
      <c r="J45" s="69"/>
      <c r="K45" s="70"/>
      <c r="L45" s="71">
        <f t="shared" si="7"/>
        <v>0</v>
      </c>
      <c r="M45" s="170" t="str">
        <f t="shared" si="8"/>
        <v/>
      </c>
      <c r="N45" s="171" t="str">
        <f t="shared" si="4"/>
        <v/>
      </c>
      <c r="O45" s="216"/>
      <c r="P45" s="216"/>
      <c r="Q45" s="216"/>
      <c r="R45" s="216"/>
      <c r="S45" s="173"/>
      <c r="T45" s="172"/>
      <c r="U45" s="171"/>
      <c r="V45" s="171"/>
      <c r="W45" s="171"/>
      <c r="X45" s="171"/>
      <c r="Y45" s="121"/>
      <c r="Z45" s="122"/>
      <c r="AA45" s="123"/>
      <c r="AB45" s="171"/>
      <c r="AC45" s="171"/>
      <c r="AD45" s="171"/>
      <c r="AE45" s="171"/>
      <c r="AF45" s="171"/>
      <c r="AG45" s="174"/>
      <c r="AH45" s="226"/>
      <c r="AI45" s="171"/>
      <c r="AJ45" s="173"/>
      <c r="AK45" s="216"/>
      <c r="AL45" s="72"/>
      <c r="AM45" s="126">
        <f t="shared" si="1"/>
        <v>0</v>
      </c>
      <c r="AN45" s="61">
        <f t="shared" si="2"/>
        <v>0</v>
      </c>
      <c r="AO45" s="73">
        <f t="shared" si="5"/>
        <v>0</v>
      </c>
      <c r="AP45" s="109"/>
    </row>
    <row r="46" spans="1:42" s="3" customFormat="1" ht="23.25" hidden="1" customHeight="1" x14ac:dyDescent="0.3">
      <c r="A46" s="3">
        <v>32</v>
      </c>
      <c r="B46" s="62"/>
      <c r="C46" s="63"/>
      <c r="D46" s="64"/>
      <c r="E46" s="65"/>
      <c r="F46" s="66"/>
      <c r="G46" s="67"/>
      <c r="H46" s="68"/>
      <c r="I46" s="69"/>
      <c r="J46" s="69"/>
      <c r="K46" s="70"/>
      <c r="L46" s="71">
        <f t="shared" si="7"/>
        <v>0</v>
      </c>
      <c r="M46" s="170" t="str">
        <f t="shared" si="8"/>
        <v/>
      </c>
      <c r="N46" s="171" t="str">
        <f t="shared" si="4"/>
        <v/>
      </c>
      <c r="O46" s="216"/>
      <c r="P46" s="216"/>
      <c r="Q46" s="216"/>
      <c r="R46" s="216"/>
      <c r="S46" s="173"/>
      <c r="T46" s="172"/>
      <c r="U46" s="171"/>
      <c r="V46" s="171"/>
      <c r="W46" s="171"/>
      <c r="X46" s="171"/>
      <c r="Y46" s="121"/>
      <c r="Z46" s="122"/>
      <c r="AA46" s="123"/>
      <c r="AB46" s="171"/>
      <c r="AC46" s="171"/>
      <c r="AD46" s="171"/>
      <c r="AE46" s="171"/>
      <c r="AF46" s="171"/>
      <c r="AG46" s="174"/>
      <c r="AH46" s="226"/>
      <c r="AI46" s="171"/>
      <c r="AJ46" s="173"/>
      <c r="AK46" s="216"/>
      <c r="AL46" s="72"/>
      <c r="AM46" s="126">
        <f t="shared" si="1"/>
        <v>0</v>
      </c>
      <c r="AN46" s="61">
        <f t="shared" si="2"/>
        <v>0</v>
      </c>
      <c r="AO46" s="73">
        <f t="shared" si="5"/>
        <v>0</v>
      </c>
      <c r="AP46" s="109"/>
    </row>
    <row r="47" spans="1:42" s="3" customFormat="1" ht="23.25" hidden="1" customHeight="1" x14ac:dyDescent="0.3">
      <c r="A47" s="3">
        <v>33</v>
      </c>
      <c r="B47" s="62"/>
      <c r="C47" s="63"/>
      <c r="D47" s="64"/>
      <c r="E47" s="65"/>
      <c r="F47" s="66"/>
      <c r="G47" s="67"/>
      <c r="H47" s="68"/>
      <c r="I47" s="69"/>
      <c r="J47" s="69"/>
      <c r="K47" s="70"/>
      <c r="L47" s="71">
        <f t="shared" si="7"/>
        <v>0</v>
      </c>
      <c r="M47" s="170" t="str">
        <f t="shared" si="8"/>
        <v/>
      </c>
      <c r="N47" s="171" t="str">
        <f t="shared" si="4"/>
        <v/>
      </c>
      <c r="O47" s="216"/>
      <c r="P47" s="216"/>
      <c r="Q47" s="216"/>
      <c r="R47" s="216"/>
      <c r="S47" s="173"/>
      <c r="T47" s="172"/>
      <c r="U47" s="171"/>
      <c r="V47" s="171"/>
      <c r="W47" s="171"/>
      <c r="X47" s="171"/>
      <c r="Y47" s="121"/>
      <c r="Z47" s="122"/>
      <c r="AA47" s="123"/>
      <c r="AB47" s="171"/>
      <c r="AC47" s="171"/>
      <c r="AD47" s="171"/>
      <c r="AE47" s="171"/>
      <c r="AF47" s="171"/>
      <c r="AG47" s="174"/>
      <c r="AH47" s="226"/>
      <c r="AI47" s="171"/>
      <c r="AJ47" s="173"/>
      <c r="AK47" s="216"/>
      <c r="AL47" s="72"/>
      <c r="AM47" s="126">
        <f t="shared" si="1"/>
        <v>0</v>
      </c>
      <c r="AN47" s="61">
        <f t="shared" si="2"/>
        <v>0</v>
      </c>
      <c r="AO47" s="73">
        <f t="shared" si="5"/>
        <v>0</v>
      </c>
      <c r="AP47" s="109"/>
    </row>
    <row r="48" spans="1:42" s="3" customFormat="1" ht="23.25" hidden="1" customHeight="1" x14ac:dyDescent="0.3">
      <c r="A48" s="3">
        <v>34</v>
      </c>
      <c r="B48" s="62"/>
      <c r="C48" s="63"/>
      <c r="D48" s="64"/>
      <c r="E48" s="65"/>
      <c r="F48" s="66"/>
      <c r="G48" s="67"/>
      <c r="H48" s="68"/>
      <c r="I48" s="69"/>
      <c r="J48" s="69"/>
      <c r="K48" s="70"/>
      <c r="L48" s="71">
        <f t="shared" si="7"/>
        <v>0</v>
      </c>
      <c r="M48" s="170" t="str">
        <f t="shared" si="8"/>
        <v/>
      </c>
      <c r="N48" s="171" t="str">
        <f t="shared" si="4"/>
        <v/>
      </c>
      <c r="O48" s="216"/>
      <c r="P48" s="216"/>
      <c r="Q48" s="216"/>
      <c r="R48" s="216"/>
      <c r="S48" s="173"/>
      <c r="T48" s="172"/>
      <c r="U48" s="171"/>
      <c r="V48" s="171"/>
      <c r="W48" s="171"/>
      <c r="X48" s="171"/>
      <c r="Y48" s="121"/>
      <c r="Z48" s="122"/>
      <c r="AA48" s="123"/>
      <c r="AB48" s="171"/>
      <c r="AC48" s="171"/>
      <c r="AD48" s="171"/>
      <c r="AE48" s="171"/>
      <c r="AF48" s="171"/>
      <c r="AG48" s="174"/>
      <c r="AH48" s="226"/>
      <c r="AI48" s="171"/>
      <c r="AJ48" s="173"/>
      <c r="AK48" s="216"/>
      <c r="AL48" s="72"/>
      <c r="AM48" s="126">
        <f t="shared" si="1"/>
        <v>0</v>
      </c>
      <c r="AN48" s="61">
        <f t="shared" si="2"/>
        <v>0</v>
      </c>
      <c r="AO48" s="73">
        <f t="shared" si="5"/>
        <v>0</v>
      </c>
      <c r="AP48" s="109"/>
    </row>
    <row r="49" spans="1:42" s="3" customFormat="1" ht="23.25" hidden="1" customHeight="1" x14ac:dyDescent="0.3">
      <c r="A49" s="3">
        <v>35</v>
      </c>
      <c r="B49" s="62"/>
      <c r="C49" s="63"/>
      <c r="D49" s="64"/>
      <c r="E49" s="65"/>
      <c r="F49" s="66"/>
      <c r="G49" s="67"/>
      <c r="H49" s="68"/>
      <c r="I49" s="69"/>
      <c r="J49" s="69"/>
      <c r="K49" s="70"/>
      <c r="L49" s="71">
        <f t="shared" si="7"/>
        <v>0</v>
      </c>
      <c r="M49" s="170" t="str">
        <f t="shared" si="8"/>
        <v/>
      </c>
      <c r="N49" s="171" t="str">
        <f t="shared" si="4"/>
        <v/>
      </c>
      <c r="O49" s="216"/>
      <c r="P49" s="216"/>
      <c r="Q49" s="216"/>
      <c r="R49" s="216"/>
      <c r="S49" s="173"/>
      <c r="T49" s="172"/>
      <c r="U49" s="171"/>
      <c r="V49" s="171"/>
      <c r="W49" s="171"/>
      <c r="X49" s="171"/>
      <c r="Y49" s="121"/>
      <c r="Z49" s="122"/>
      <c r="AA49" s="123"/>
      <c r="AB49" s="171"/>
      <c r="AC49" s="171"/>
      <c r="AD49" s="171"/>
      <c r="AE49" s="171"/>
      <c r="AF49" s="171"/>
      <c r="AG49" s="174"/>
      <c r="AH49" s="226"/>
      <c r="AI49" s="171"/>
      <c r="AJ49" s="173"/>
      <c r="AK49" s="216"/>
      <c r="AL49" s="72"/>
      <c r="AM49" s="126">
        <f t="shared" si="1"/>
        <v>0</v>
      </c>
      <c r="AN49" s="61">
        <f t="shared" si="2"/>
        <v>0</v>
      </c>
      <c r="AO49" s="73">
        <f t="shared" si="5"/>
        <v>0</v>
      </c>
      <c r="AP49" s="109"/>
    </row>
    <row r="50" spans="1:42" s="3" customFormat="1" ht="23.25" hidden="1" customHeight="1" x14ac:dyDescent="0.3">
      <c r="A50" s="3">
        <v>36</v>
      </c>
      <c r="B50" s="62"/>
      <c r="C50" s="63"/>
      <c r="D50" s="64"/>
      <c r="E50" s="65"/>
      <c r="F50" s="66"/>
      <c r="G50" s="67"/>
      <c r="H50" s="68"/>
      <c r="I50" s="69"/>
      <c r="J50" s="69"/>
      <c r="K50" s="70"/>
      <c r="L50" s="71">
        <f t="shared" si="7"/>
        <v>0</v>
      </c>
      <c r="M50" s="170" t="str">
        <f t="shared" si="8"/>
        <v/>
      </c>
      <c r="N50" s="171" t="str">
        <f t="shared" si="4"/>
        <v/>
      </c>
      <c r="O50" s="216"/>
      <c r="P50" s="216"/>
      <c r="Q50" s="216"/>
      <c r="R50" s="216"/>
      <c r="S50" s="173"/>
      <c r="T50" s="172"/>
      <c r="U50" s="171"/>
      <c r="V50" s="171"/>
      <c r="W50" s="171"/>
      <c r="X50" s="171"/>
      <c r="Y50" s="121"/>
      <c r="Z50" s="122"/>
      <c r="AA50" s="123"/>
      <c r="AB50" s="171"/>
      <c r="AC50" s="171"/>
      <c r="AD50" s="171"/>
      <c r="AE50" s="171"/>
      <c r="AF50" s="171"/>
      <c r="AG50" s="174"/>
      <c r="AH50" s="226"/>
      <c r="AI50" s="171"/>
      <c r="AJ50" s="173"/>
      <c r="AK50" s="216"/>
      <c r="AL50" s="72"/>
      <c r="AM50" s="126">
        <f t="shared" si="1"/>
        <v>0</v>
      </c>
      <c r="AN50" s="61">
        <f t="shared" si="2"/>
        <v>0</v>
      </c>
      <c r="AO50" s="73">
        <f t="shared" si="5"/>
        <v>0</v>
      </c>
      <c r="AP50" s="109"/>
    </row>
    <row r="51" spans="1:42" s="3" customFormat="1" ht="23.25" hidden="1" customHeight="1" x14ac:dyDescent="0.3">
      <c r="A51" s="3">
        <v>37</v>
      </c>
      <c r="B51" s="62"/>
      <c r="C51" s="63"/>
      <c r="D51" s="64"/>
      <c r="E51" s="65"/>
      <c r="F51" s="66"/>
      <c r="G51" s="67"/>
      <c r="H51" s="68"/>
      <c r="I51" s="69"/>
      <c r="J51" s="69"/>
      <c r="K51" s="70"/>
      <c r="L51" s="71">
        <f t="shared" si="7"/>
        <v>0</v>
      </c>
      <c r="M51" s="170" t="str">
        <f t="shared" si="8"/>
        <v/>
      </c>
      <c r="N51" s="171" t="str">
        <f t="shared" si="4"/>
        <v/>
      </c>
      <c r="O51" s="216"/>
      <c r="P51" s="216"/>
      <c r="Q51" s="216"/>
      <c r="R51" s="216"/>
      <c r="S51" s="173"/>
      <c r="T51" s="172"/>
      <c r="U51" s="171"/>
      <c r="V51" s="171"/>
      <c r="W51" s="171"/>
      <c r="X51" s="171"/>
      <c r="Y51" s="121"/>
      <c r="Z51" s="122"/>
      <c r="AA51" s="123"/>
      <c r="AB51" s="171"/>
      <c r="AC51" s="171"/>
      <c r="AD51" s="171"/>
      <c r="AE51" s="171"/>
      <c r="AF51" s="171"/>
      <c r="AG51" s="174"/>
      <c r="AH51" s="226"/>
      <c r="AI51" s="171"/>
      <c r="AJ51" s="173"/>
      <c r="AK51" s="216"/>
      <c r="AL51" s="72"/>
      <c r="AM51" s="126">
        <f t="shared" si="1"/>
        <v>0</v>
      </c>
      <c r="AN51" s="61">
        <f t="shared" si="2"/>
        <v>0</v>
      </c>
      <c r="AO51" s="73">
        <f t="shared" si="5"/>
        <v>0</v>
      </c>
      <c r="AP51" s="109"/>
    </row>
    <row r="52" spans="1:42" s="3" customFormat="1" ht="23.25" hidden="1" customHeight="1" x14ac:dyDescent="0.3">
      <c r="A52" s="3">
        <v>38</v>
      </c>
      <c r="B52" s="62"/>
      <c r="C52" s="63"/>
      <c r="D52" s="64"/>
      <c r="E52" s="65"/>
      <c r="F52" s="66"/>
      <c r="G52" s="67"/>
      <c r="H52" s="68"/>
      <c r="I52" s="69"/>
      <c r="J52" s="69"/>
      <c r="K52" s="70"/>
      <c r="L52" s="71">
        <f t="shared" si="7"/>
        <v>0</v>
      </c>
      <c r="M52" s="170" t="str">
        <f t="shared" si="8"/>
        <v/>
      </c>
      <c r="N52" s="171" t="str">
        <f t="shared" si="4"/>
        <v/>
      </c>
      <c r="O52" s="216"/>
      <c r="P52" s="216"/>
      <c r="Q52" s="216"/>
      <c r="R52" s="216"/>
      <c r="S52" s="173"/>
      <c r="T52" s="172"/>
      <c r="U52" s="171"/>
      <c r="V52" s="171"/>
      <c r="W52" s="171"/>
      <c r="X52" s="171"/>
      <c r="Y52" s="121"/>
      <c r="Z52" s="122"/>
      <c r="AA52" s="123"/>
      <c r="AB52" s="171"/>
      <c r="AC52" s="171"/>
      <c r="AD52" s="171"/>
      <c r="AE52" s="171"/>
      <c r="AF52" s="171"/>
      <c r="AG52" s="174"/>
      <c r="AH52" s="226"/>
      <c r="AI52" s="171"/>
      <c r="AJ52" s="173"/>
      <c r="AK52" s="216"/>
      <c r="AL52" s="72"/>
      <c r="AM52" s="126">
        <f t="shared" si="1"/>
        <v>0</v>
      </c>
      <c r="AN52" s="61">
        <f t="shared" si="2"/>
        <v>0</v>
      </c>
      <c r="AO52" s="73">
        <f t="shared" si="5"/>
        <v>0</v>
      </c>
      <c r="AP52" s="109"/>
    </row>
    <row r="53" spans="1:42" s="3" customFormat="1" ht="23.25" hidden="1" customHeight="1" x14ac:dyDescent="0.3">
      <c r="A53" s="3">
        <v>39</v>
      </c>
      <c r="B53" s="62"/>
      <c r="C53" s="63"/>
      <c r="D53" s="64"/>
      <c r="E53" s="65"/>
      <c r="F53" s="66"/>
      <c r="G53" s="67"/>
      <c r="H53" s="68"/>
      <c r="I53" s="69"/>
      <c r="J53" s="69"/>
      <c r="K53" s="70"/>
      <c r="L53" s="71">
        <f t="shared" si="7"/>
        <v>0</v>
      </c>
      <c r="M53" s="170" t="str">
        <f t="shared" si="8"/>
        <v/>
      </c>
      <c r="N53" s="171" t="str">
        <f t="shared" si="4"/>
        <v/>
      </c>
      <c r="O53" s="216"/>
      <c r="P53" s="216"/>
      <c r="Q53" s="216"/>
      <c r="R53" s="216"/>
      <c r="S53" s="173"/>
      <c r="T53" s="172"/>
      <c r="U53" s="171"/>
      <c r="V53" s="171"/>
      <c r="W53" s="171"/>
      <c r="X53" s="171"/>
      <c r="Y53" s="121"/>
      <c r="Z53" s="122"/>
      <c r="AA53" s="123"/>
      <c r="AB53" s="171"/>
      <c r="AC53" s="171"/>
      <c r="AD53" s="171"/>
      <c r="AE53" s="171"/>
      <c r="AF53" s="171"/>
      <c r="AG53" s="174"/>
      <c r="AH53" s="226"/>
      <c r="AI53" s="171"/>
      <c r="AJ53" s="173"/>
      <c r="AK53" s="216"/>
      <c r="AL53" s="72"/>
      <c r="AM53" s="126">
        <f t="shared" si="1"/>
        <v>0</v>
      </c>
      <c r="AN53" s="61">
        <f t="shared" si="2"/>
        <v>0</v>
      </c>
      <c r="AO53" s="73">
        <f t="shared" si="5"/>
        <v>0</v>
      </c>
      <c r="AP53" s="109"/>
    </row>
    <row r="54" spans="1:42" s="3" customFormat="1" ht="23.25" hidden="1" customHeight="1" x14ac:dyDescent="0.3">
      <c r="A54" s="3">
        <v>40</v>
      </c>
      <c r="B54" s="62"/>
      <c r="C54" s="63"/>
      <c r="D54" s="64"/>
      <c r="E54" s="65"/>
      <c r="F54" s="66"/>
      <c r="G54" s="67"/>
      <c r="H54" s="68"/>
      <c r="I54" s="69"/>
      <c r="J54" s="69"/>
      <c r="K54" s="70"/>
      <c r="L54" s="71">
        <f t="shared" si="7"/>
        <v>0</v>
      </c>
      <c r="M54" s="170" t="str">
        <f t="shared" si="8"/>
        <v/>
      </c>
      <c r="N54" s="171" t="str">
        <f t="shared" si="4"/>
        <v/>
      </c>
      <c r="O54" s="216"/>
      <c r="P54" s="216"/>
      <c r="Q54" s="216"/>
      <c r="R54" s="216"/>
      <c r="S54" s="173"/>
      <c r="T54" s="172"/>
      <c r="U54" s="171"/>
      <c r="V54" s="171"/>
      <c r="W54" s="171"/>
      <c r="X54" s="171"/>
      <c r="Y54" s="121"/>
      <c r="Z54" s="122"/>
      <c r="AA54" s="123"/>
      <c r="AB54" s="171"/>
      <c r="AC54" s="171"/>
      <c r="AD54" s="171"/>
      <c r="AE54" s="171"/>
      <c r="AF54" s="171"/>
      <c r="AG54" s="174"/>
      <c r="AH54" s="226"/>
      <c r="AI54" s="171"/>
      <c r="AJ54" s="173"/>
      <c r="AK54" s="216"/>
      <c r="AL54" s="72"/>
      <c r="AM54" s="126">
        <f t="shared" si="1"/>
        <v>0</v>
      </c>
      <c r="AN54" s="61">
        <f t="shared" si="2"/>
        <v>0</v>
      </c>
      <c r="AO54" s="73">
        <f t="shared" si="5"/>
        <v>0</v>
      </c>
      <c r="AP54" s="109"/>
    </row>
    <row r="55" spans="1:42" s="3" customFormat="1" ht="23.25" hidden="1" customHeight="1" x14ac:dyDescent="0.3">
      <c r="A55" s="3">
        <v>41</v>
      </c>
      <c r="B55" s="62"/>
      <c r="C55" s="63"/>
      <c r="D55" s="64"/>
      <c r="E55" s="65"/>
      <c r="F55" s="66"/>
      <c r="G55" s="67"/>
      <c r="H55" s="68"/>
      <c r="I55" s="69"/>
      <c r="J55" s="69"/>
      <c r="K55" s="70"/>
      <c r="L55" s="71">
        <f t="shared" si="7"/>
        <v>0</v>
      </c>
      <c r="M55" s="170" t="str">
        <f t="shared" si="8"/>
        <v/>
      </c>
      <c r="N55" s="171" t="str">
        <f t="shared" si="4"/>
        <v/>
      </c>
      <c r="O55" s="216"/>
      <c r="P55" s="216"/>
      <c r="Q55" s="216"/>
      <c r="R55" s="216"/>
      <c r="S55" s="173"/>
      <c r="T55" s="172"/>
      <c r="U55" s="171"/>
      <c r="V55" s="171"/>
      <c r="W55" s="171"/>
      <c r="X55" s="171"/>
      <c r="Y55" s="121"/>
      <c r="Z55" s="122"/>
      <c r="AA55" s="123"/>
      <c r="AB55" s="171"/>
      <c r="AC55" s="171"/>
      <c r="AD55" s="171"/>
      <c r="AE55" s="171"/>
      <c r="AF55" s="171"/>
      <c r="AG55" s="174"/>
      <c r="AH55" s="226"/>
      <c r="AI55" s="171"/>
      <c r="AJ55" s="173"/>
      <c r="AK55" s="216"/>
      <c r="AL55" s="72"/>
      <c r="AM55" s="126">
        <f t="shared" si="1"/>
        <v>0</v>
      </c>
      <c r="AN55" s="61">
        <f t="shared" si="2"/>
        <v>0</v>
      </c>
      <c r="AO55" s="73">
        <f t="shared" si="5"/>
        <v>0</v>
      </c>
      <c r="AP55" s="109"/>
    </row>
    <row r="56" spans="1:42" s="3" customFormat="1" ht="23.25" hidden="1" customHeight="1" x14ac:dyDescent="0.3">
      <c r="A56" s="3">
        <v>42</v>
      </c>
      <c r="B56" s="62"/>
      <c r="C56" s="63"/>
      <c r="D56" s="64"/>
      <c r="E56" s="65"/>
      <c r="F56" s="66"/>
      <c r="G56" s="67"/>
      <c r="H56" s="68"/>
      <c r="I56" s="69"/>
      <c r="J56" s="69"/>
      <c r="K56" s="70"/>
      <c r="L56" s="71">
        <f t="shared" si="7"/>
        <v>0</v>
      </c>
      <c r="M56" s="170" t="str">
        <f t="shared" si="8"/>
        <v/>
      </c>
      <c r="N56" s="171" t="str">
        <f t="shared" si="4"/>
        <v/>
      </c>
      <c r="O56" s="216"/>
      <c r="P56" s="216"/>
      <c r="Q56" s="216"/>
      <c r="R56" s="216"/>
      <c r="S56" s="173"/>
      <c r="T56" s="172"/>
      <c r="U56" s="171"/>
      <c r="V56" s="171"/>
      <c r="W56" s="171"/>
      <c r="X56" s="171"/>
      <c r="Y56" s="121"/>
      <c r="Z56" s="122"/>
      <c r="AA56" s="123"/>
      <c r="AB56" s="171"/>
      <c r="AC56" s="171"/>
      <c r="AD56" s="171"/>
      <c r="AE56" s="171"/>
      <c r="AF56" s="171"/>
      <c r="AG56" s="174"/>
      <c r="AH56" s="226"/>
      <c r="AI56" s="171"/>
      <c r="AJ56" s="173"/>
      <c r="AK56" s="216"/>
      <c r="AL56" s="72"/>
      <c r="AM56" s="126">
        <f t="shared" si="1"/>
        <v>0</v>
      </c>
      <c r="AN56" s="61">
        <f t="shared" si="2"/>
        <v>0</v>
      </c>
      <c r="AO56" s="73">
        <f t="shared" si="5"/>
        <v>0</v>
      </c>
      <c r="AP56" s="109"/>
    </row>
    <row r="57" spans="1:42" s="3" customFormat="1" ht="23.25" hidden="1" customHeight="1" x14ac:dyDescent="0.3">
      <c r="A57" s="3">
        <v>43</v>
      </c>
      <c r="B57" s="62"/>
      <c r="C57" s="63"/>
      <c r="D57" s="64"/>
      <c r="E57" s="65"/>
      <c r="F57" s="66"/>
      <c r="G57" s="67"/>
      <c r="H57" s="68"/>
      <c r="I57" s="69"/>
      <c r="J57" s="69"/>
      <c r="K57" s="70"/>
      <c r="L57" s="71">
        <f t="shared" si="7"/>
        <v>0</v>
      </c>
      <c r="M57" s="170" t="str">
        <f t="shared" si="8"/>
        <v/>
      </c>
      <c r="N57" s="171" t="str">
        <f t="shared" si="4"/>
        <v/>
      </c>
      <c r="O57" s="216"/>
      <c r="P57" s="216"/>
      <c r="Q57" s="216"/>
      <c r="R57" s="216"/>
      <c r="S57" s="173"/>
      <c r="T57" s="172"/>
      <c r="U57" s="171"/>
      <c r="V57" s="171"/>
      <c r="W57" s="171"/>
      <c r="X57" s="171"/>
      <c r="Y57" s="121"/>
      <c r="Z57" s="122"/>
      <c r="AA57" s="123"/>
      <c r="AB57" s="171"/>
      <c r="AC57" s="171"/>
      <c r="AD57" s="171"/>
      <c r="AE57" s="171"/>
      <c r="AF57" s="171"/>
      <c r="AG57" s="174"/>
      <c r="AH57" s="226"/>
      <c r="AI57" s="171"/>
      <c r="AJ57" s="173"/>
      <c r="AK57" s="216"/>
      <c r="AL57" s="72"/>
      <c r="AM57" s="126">
        <f t="shared" si="1"/>
        <v>0</v>
      </c>
      <c r="AN57" s="61">
        <f t="shared" si="2"/>
        <v>0</v>
      </c>
      <c r="AO57" s="73">
        <f t="shared" si="5"/>
        <v>0</v>
      </c>
      <c r="AP57" s="109"/>
    </row>
    <row r="58" spans="1:42" s="3" customFormat="1" ht="23.25" hidden="1" customHeight="1" x14ac:dyDescent="0.3">
      <c r="A58" s="3">
        <v>44</v>
      </c>
      <c r="B58" s="62"/>
      <c r="C58" s="63"/>
      <c r="D58" s="64"/>
      <c r="E58" s="65"/>
      <c r="F58" s="66"/>
      <c r="G58" s="67"/>
      <c r="H58" s="68"/>
      <c r="I58" s="69"/>
      <c r="J58" s="69"/>
      <c r="K58" s="70"/>
      <c r="L58" s="71">
        <f t="shared" si="7"/>
        <v>0</v>
      </c>
      <c r="M58" s="170" t="str">
        <f t="shared" si="8"/>
        <v/>
      </c>
      <c r="N58" s="171" t="str">
        <f t="shared" si="4"/>
        <v/>
      </c>
      <c r="O58" s="216"/>
      <c r="P58" s="216"/>
      <c r="Q58" s="216"/>
      <c r="R58" s="216"/>
      <c r="S58" s="173"/>
      <c r="T58" s="172"/>
      <c r="U58" s="171"/>
      <c r="V58" s="171"/>
      <c r="W58" s="171"/>
      <c r="X58" s="171"/>
      <c r="Y58" s="121"/>
      <c r="Z58" s="122"/>
      <c r="AA58" s="123"/>
      <c r="AB58" s="171"/>
      <c r="AC58" s="171"/>
      <c r="AD58" s="171"/>
      <c r="AE58" s="171"/>
      <c r="AF58" s="171"/>
      <c r="AG58" s="174"/>
      <c r="AH58" s="226"/>
      <c r="AI58" s="171"/>
      <c r="AJ58" s="173"/>
      <c r="AK58" s="216"/>
      <c r="AL58" s="72"/>
      <c r="AM58" s="126">
        <f t="shared" si="1"/>
        <v>0</v>
      </c>
      <c r="AN58" s="61">
        <f t="shared" si="2"/>
        <v>0</v>
      </c>
      <c r="AO58" s="73">
        <f t="shared" si="5"/>
        <v>0</v>
      </c>
      <c r="AP58" s="109"/>
    </row>
    <row r="59" spans="1:42" s="3" customFormat="1" ht="23.25" hidden="1" customHeight="1" x14ac:dyDescent="0.3">
      <c r="A59" s="3">
        <v>45</v>
      </c>
      <c r="B59" s="62"/>
      <c r="C59" s="63"/>
      <c r="D59" s="64"/>
      <c r="E59" s="65"/>
      <c r="F59" s="66"/>
      <c r="G59" s="67"/>
      <c r="H59" s="68"/>
      <c r="I59" s="69"/>
      <c r="J59" s="69"/>
      <c r="K59" s="70"/>
      <c r="L59" s="71">
        <f t="shared" si="7"/>
        <v>0</v>
      </c>
      <c r="M59" s="170" t="str">
        <f t="shared" si="8"/>
        <v/>
      </c>
      <c r="N59" s="171" t="str">
        <f t="shared" si="4"/>
        <v/>
      </c>
      <c r="O59" s="216"/>
      <c r="P59" s="216"/>
      <c r="Q59" s="216"/>
      <c r="R59" s="216"/>
      <c r="S59" s="173"/>
      <c r="T59" s="172"/>
      <c r="U59" s="171"/>
      <c r="V59" s="171"/>
      <c r="W59" s="171"/>
      <c r="X59" s="171"/>
      <c r="Y59" s="121"/>
      <c r="Z59" s="122"/>
      <c r="AA59" s="123"/>
      <c r="AB59" s="171"/>
      <c r="AC59" s="171"/>
      <c r="AD59" s="171"/>
      <c r="AE59" s="171"/>
      <c r="AF59" s="171"/>
      <c r="AG59" s="174"/>
      <c r="AH59" s="226"/>
      <c r="AI59" s="171"/>
      <c r="AJ59" s="173"/>
      <c r="AK59" s="216"/>
      <c r="AL59" s="72"/>
      <c r="AM59" s="126">
        <f t="shared" si="1"/>
        <v>0</v>
      </c>
      <c r="AN59" s="61">
        <f t="shared" si="2"/>
        <v>0</v>
      </c>
      <c r="AO59" s="73">
        <f t="shared" si="5"/>
        <v>0</v>
      </c>
      <c r="AP59" s="109"/>
    </row>
    <row r="60" spans="1:42" s="3" customFormat="1" ht="23.25" hidden="1" customHeight="1" x14ac:dyDescent="0.3">
      <c r="A60" s="3">
        <v>46</v>
      </c>
      <c r="B60" s="62"/>
      <c r="C60" s="63"/>
      <c r="D60" s="64"/>
      <c r="E60" s="65"/>
      <c r="F60" s="66"/>
      <c r="G60" s="67"/>
      <c r="H60" s="68"/>
      <c r="I60" s="69"/>
      <c r="J60" s="69"/>
      <c r="K60" s="70"/>
      <c r="L60" s="71">
        <f t="shared" si="7"/>
        <v>0</v>
      </c>
      <c r="M60" s="170" t="str">
        <f t="shared" si="8"/>
        <v/>
      </c>
      <c r="N60" s="171" t="str">
        <f t="shared" si="4"/>
        <v/>
      </c>
      <c r="O60" s="216"/>
      <c r="P60" s="216"/>
      <c r="Q60" s="216"/>
      <c r="R60" s="216"/>
      <c r="S60" s="173"/>
      <c r="T60" s="172"/>
      <c r="U60" s="171"/>
      <c r="V60" s="171"/>
      <c r="W60" s="171"/>
      <c r="X60" s="171"/>
      <c r="Y60" s="121"/>
      <c r="Z60" s="122"/>
      <c r="AA60" s="123"/>
      <c r="AB60" s="171"/>
      <c r="AC60" s="171"/>
      <c r="AD60" s="171"/>
      <c r="AE60" s="171"/>
      <c r="AF60" s="171"/>
      <c r="AG60" s="174"/>
      <c r="AH60" s="226"/>
      <c r="AI60" s="171"/>
      <c r="AJ60" s="173"/>
      <c r="AK60" s="216"/>
      <c r="AL60" s="72"/>
      <c r="AM60" s="126">
        <f t="shared" si="1"/>
        <v>0</v>
      </c>
      <c r="AN60" s="61">
        <f t="shared" si="2"/>
        <v>0</v>
      </c>
      <c r="AO60" s="73">
        <f t="shared" si="5"/>
        <v>0</v>
      </c>
      <c r="AP60" s="109"/>
    </row>
    <row r="61" spans="1:42" s="3" customFormat="1" ht="23.25" hidden="1" customHeight="1" x14ac:dyDescent="0.3">
      <c r="A61" s="3">
        <v>47</v>
      </c>
      <c r="B61" s="62"/>
      <c r="C61" s="63"/>
      <c r="D61" s="64"/>
      <c r="E61" s="65"/>
      <c r="F61" s="66"/>
      <c r="G61" s="67"/>
      <c r="H61" s="68"/>
      <c r="I61" s="69"/>
      <c r="J61" s="69"/>
      <c r="K61" s="70"/>
      <c r="L61" s="71">
        <f t="shared" si="7"/>
        <v>0</v>
      </c>
      <c r="M61" s="170" t="str">
        <f t="shared" si="8"/>
        <v/>
      </c>
      <c r="N61" s="171" t="str">
        <f t="shared" si="4"/>
        <v/>
      </c>
      <c r="O61" s="216"/>
      <c r="P61" s="216"/>
      <c r="Q61" s="216"/>
      <c r="R61" s="216"/>
      <c r="S61" s="173"/>
      <c r="T61" s="172"/>
      <c r="U61" s="171"/>
      <c r="V61" s="171"/>
      <c r="W61" s="171"/>
      <c r="X61" s="171"/>
      <c r="Y61" s="121"/>
      <c r="Z61" s="122"/>
      <c r="AA61" s="123"/>
      <c r="AB61" s="171"/>
      <c r="AC61" s="171"/>
      <c r="AD61" s="171"/>
      <c r="AE61" s="171"/>
      <c r="AF61" s="171"/>
      <c r="AG61" s="174"/>
      <c r="AH61" s="226"/>
      <c r="AI61" s="171"/>
      <c r="AJ61" s="173"/>
      <c r="AK61" s="216"/>
      <c r="AL61" s="72"/>
      <c r="AM61" s="126">
        <f t="shared" si="1"/>
        <v>0</v>
      </c>
      <c r="AN61" s="61">
        <f t="shared" si="2"/>
        <v>0</v>
      </c>
      <c r="AO61" s="73">
        <f t="shared" si="5"/>
        <v>0</v>
      </c>
      <c r="AP61" s="109"/>
    </row>
    <row r="62" spans="1:42" s="3" customFormat="1" ht="23.25" hidden="1" customHeight="1" x14ac:dyDescent="0.3">
      <c r="A62" s="3">
        <v>48</v>
      </c>
      <c r="B62" s="62"/>
      <c r="C62" s="63"/>
      <c r="D62" s="64"/>
      <c r="E62" s="65"/>
      <c r="F62" s="66"/>
      <c r="G62" s="67"/>
      <c r="H62" s="68"/>
      <c r="I62" s="69"/>
      <c r="J62" s="69"/>
      <c r="K62" s="70"/>
      <c r="L62" s="71">
        <f t="shared" si="7"/>
        <v>0</v>
      </c>
      <c r="M62" s="170" t="str">
        <f t="shared" si="8"/>
        <v/>
      </c>
      <c r="N62" s="171" t="str">
        <f t="shared" si="4"/>
        <v/>
      </c>
      <c r="O62" s="216"/>
      <c r="P62" s="216"/>
      <c r="Q62" s="216"/>
      <c r="R62" s="216"/>
      <c r="S62" s="173"/>
      <c r="T62" s="172"/>
      <c r="U62" s="171"/>
      <c r="V62" s="171"/>
      <c r="W62" s="171"/>
      <c r="X62" s="171"/>
      <c r="Y62" s="121"/>
      <c r="Z62" s="122"/>
      <c r="AA62" s="123"/>
      <c r="AB62" s="171"/>
      <c r="AC62" s="171"/>
      <c r="AD62" s="171"/>
      <c r="AE62" s="171"/>
      <c r="AF62" s="171"/>
      <c r="AG62" s="174"/>
      <c r="AH62" s="226"/>
      <c r="AI62" s="171"/>
      <c r="AJ62" s="173"/>
      <c r="AK62" s="216"/>
      <c r="AL62" s="72"/>
      <c r="AM62" s="126">
        <f t="shared" si="1"/>
        <v>0</v>
      </c>
      <c r="AN62" s="61">
        <f t="shared" si="2"/>
        <v>0</v>
      </c>
      <c r="AO62" s="73">
        <f t="shared" si="5"/>
        <v>0</v>
      </c>
      <c r="AP62" s="109"/>
    </row>
    <row r="63" spans="1:42" s="3" customFormat="1" ht="23.25" hidden="1" customHeight="1" x14ac:dyDescent="0.3">
      <c r="A63" s="3">
        <v>49</v>
      </c>
      <c r="B63" s="62"/>
      <c r="C63" s="63"/>
      <c r="D63" s="64"/>
      <c r="E63" s="65"/>
      <c r="F63" s="66"/>
      <c r="G63" s="67"/>
      <c r="H63" s="68"/>
      <c r="I63" s="69"/>
      <c r="J63" s="69"/>
      <c r="K63" s="70"/>
      <c r="L63" s="71">
        <f t="shared" si="7"/>
        <v>0</v>
      </c>
      <c r="M63" s="170" t="str">
        <f t="shared" si="8"/>
        <v/>
      </c>
      <c r="N63" s="171" t="str">
        <f t="shared" si="4"/>
        <v/>
      </c>
      <c r="O63" s="216"/>
      <c r="P63" s="216"/>
      <c r="Q63" s="216"/>
      <c r="R63" s="216"/>
      <c r="S63" s="173"/>
      <c r="T63" s="172"/>
      <c r="U63" s="171"/>
      <c r="V63" s="171"/>
      <c r="W63" s="171"/>
      <c r="X63" s="171"/>
      <c r="Y63" s="121"/>
      <c r="Z63" s="122"/>
      <c r="AA63" s="123"/>
      <c r="AB63" s="171"/>
      <c r="AC63" s="171"/>
      <c r="AD63" s="171"/>
      <c r="AE63" s="171"/>
      <c r="AF63" s="171"/>
      <c r="AG63" s="174"/>
      <c r="AH63" s="226"/>
      <c r="AI63" s="171"/>
      <c r="AJ63" s="173"/>
      <c r="AK63" s="216"/>
      <c r="AL63" s="72"/>
      <c r="AM63" s="126">
        <f t="shared" si="1"/>
        <v>0</v>
      </c>
      <c r="AN63" s="61">
        <f t="shared" si="2"/>
        <v>0</v>
      </c>
      <c r="AO63" s="73">
        <f t="shared" si="5"/>
        <v>0</v>
      </c>
      <c r="AP63" s="109"/>
    </row>
    <row r="64" spans="1:42" s="3" customFormat="1" ht="23.25" hidden="1" customHeight="1" x14ac:dyDescent="0.3">
      <c r="A64" s="3">
        <v>50</v>
      </c>
      <c r="B64" s="62"/>
      <c r="C64" s="63"/>
      <c r="D64" s="64"/>
      <c r="E64" s="65"/>
      <c r="F64" s="66"/>
      <c r="G64" s="67"/>
      <c r="H64" s="68"/>
      <c r="I64" s="69"/>
      <c r="J64" s="69"/>
      <c r="K64" s="70"/>
      <c r="L64" s="71">
        <f t="shared" si="7"/>
        <v>0</v>
      </c>
      <c r="M64" s="170" t="str">
        <f t="shared" si="8"/>
        <v/>
      </c>
      <c r="N64" s="171" t="str">
        <f t="shared" si="4"/>
        <v/>
      </c>
      <c r="O64" s="216"/>
      <c r="P64" s="216"/>
      <c r="Q64" s="216"/>
      <c r="R64" s="216"/>
      <c r="S64" s="173"/>
      <c r="T64" s="172"/>
      <c r="U64" s="171"/>
      <c r="V64" s="171"/>
      <c r="W64" s="171"/>
      <c r="X64" s="171"/>
      <c r="Y64" s="121"/>
      <c r="Z64" s="122"/>
      <c r="AA64" s="123"/>
      <c r="AB64" s="171"/>
      <c r="AC64" s="171"/>
      <c r="AD64" s="171"/>
      <c r="AE64" s="171"/>
      <c r="AF64" s="171"/>
      <c r="AG64" s="174"/>
      <c r="AH64" s="226"/>
      <c r="AI64" s="171"/>
      <c r="AJ64" s="173"/>
      <c r="AK64" s="216"/>
      <c r="AL64" s="72"/>
      <c r="AM64" s="126">
        <f t="shared" si="1"/>
        <v>0</v>
      </c>
      <c r="AN64" s="61">
        <f t="shared" si="2"/>
        <v>0</v>
      </c>
      <c r="AO64" s="73">
        <f t="shared" si="5"/>
        <v>0</v>
      </c>
      <c r="AP64" s="109"/>
    </row>
    <row r="65" spans="1:42" s="3" customFormat="1" ht="23.25" hidden="1" customHeight="1" x14ac:dyDescent="0.3">
      <c r="A65" s="3">
        <v>51</v>
      </c>
      <c r="B65" s="62"/>
      <c r="C65" s="63"/>
      <c r="D65" s="64"/>
      <c r="E65" s="65"/>
      <c r="F65" s="66"/>
      <c r="G65" s="67"/>
      <c r="H65" s="68"/>
      <c r="I65" s="69"/>
      <c r="J65" s="69"/>
      <c r="K65" s="70"/>
      <c r="L65" s="71">
        <f t="shared" si="7"/>
        <v>0</v>
      </c>
      <c r="M65" s="170" t="str">
        <f t="shared" si="8"/>
        <v/>
      </c>
      <c r="N65" s="171" t="str">
        <f t="shared" si="4"/>
        <v/>
      </c>
      <c r="O65" s="216"/>
      <c r="P65" s="216"/>
      <c r="Q65" s="216"/>
      <c r="R65" s="216"/>
      <c r="S65" s="173"/>
      <c r="T65" s="172"/>
      <c r="U65" s="171"/>
      <c r="V65" s="171"/>
      <c r="W65" s="171"/>
      <c r="X65" s="171"/>
      <c r="Y65" s="121"/>
      <c r="Z65" s="122"/>
      <c r="AA65" s="123"/>
      <c r="AB65" s="171"/>
      <c r="AC65" s="171"/>
      <c r="AD65" s="171"/>
      <c r="AE65" s="171"/>
      <c r="AF65" s="171"/>
      <c r="AG65" s="174"/>
      <c r="AH65" s="226"/>
      <c r="AI65" s="171"/>
      <c r="AJ65" s="173"/>
      <c r="AK65" s="216"/>
      <c r="AL65" s="72"/>
      <c r="AM65" s="126">
        <f t="shared" si="1"/>
        <v>0</v>
      </c>
      <c r="AN65" s="61">
        <f t="shared" si="2"/>
        <v>0</v>
      </c>
      <c r="AO65" s="73">
        <f t="shared" si="5"/>
        <v>0</v>
      </c>
      <c r="AP65" s="109"/>
    </row>
    <row r="66" spans="1:42" s="3" customFormat="1" ht="23.25" hidden="1" customHeight="1" x14ac:dyDescent="0.3">
      <c r="A66" s="3">
        <v>52</v>
      </c>
      <c r="B66" s="62"/>
      <c r="C66" s="63"/>
      <c r="D66" s="64"/>
      <c r="E66" s="65"/>
      <c r="F66" s="66"/>
      <c r="G66" s="67"/>
      <c r="H66" s="68"/>
      <c r="I66" s="69"/>
      <c r="J66" s="69"/>
      <c r="K66" s="70"/>
      <c r="L66" s="71">
        <f t="shared" si="7"/>
        <v>0</v>
      </c>
      <c r="M66" s="170" t="str">
        <f t="shared" si="8"/>
        <v/>
      </c>
      <c r="N66" s="171" t="str">
        <f t="shared" si="4"/>
        <v/>
      </c>
      <c r="O66" s="216"/>
      <c r="P66" s="216"/>
      <c r="Q66" s="216"/>
      <c r="R66" s="216"/>
      <c r="S66" s="173"/>
      <c r="T66" s="172"/>
      <c r="U66" s="171"/>
      <c r="V66" s="171"/>
      <c r="W66" s="171"/>
      <c r="X66" s="171"/>
      <c r="Y66" s="121"/>
      <c r="Z66" s="122"/>
      <c r="AA66" s="123"/>
      <c r="AB66" s="171"/>
      <c r="AC66" s="171"/>
      <c r="AD66" s="171"/>
      <c r="AE66" s="171"/>
      <c r="AF66" s="171"/>
      <c r="AG66" s="174"/>
      <c r="AH66" s="226"/>
      <c r="AI66" s="171"/>
      <c r="AJ66" s="173"/>
      <c r="AK66" s="216"/>
      <c r="AL66" s="72"/>
      <c r="AM66" s="126">
        <f t="shared" si="1"/>
        <v>0</v>
      </c>
      <c r="AN66" s="61">
        <f t="shared" si="2"/>
        <v>0</v>
      </c>
      <c r="AO66" s="73">
        <f t="shared" si="5"/>
        <v>0</v>
      </c>
      <c r="AP66" s="109"/>
    </row>
    <row r="67" spans="1:42" s="3" customFormat="1" ht="23.25" hidden="1" customHeight="1" x14ac:dyDescent="0.3">
      <c r="A67" s="3">
        <v>53</v>
      </c>
      <c r="B67" s="62"/>
      <c r="C67" s="63"/>
      <c r="D67" s="64"/>
      <c r="E67" s="65"/>
      <c r="F67" s="66"/>
      <c r="G67" s="67"/>
      <c r="H67" s="68"/>
      <c r="I67" s="69"/>
      <c r="J67" s="69"/>
      <c r="K67" s="70"/>
      <c r="L67" s="71">
        <f t="shared" si="7"/>
        <v>0</v>
      </c>
      <c r="M67" s="170" t="str">
        <f t="shared" si="8"/>
        <v/>
      </c>
      <c r="N67" s="171" t="str">
        <f t="shared" si="4"/>
        <v/>
      </c>
      <c r="O67" s="216"/>
      <c r="P67" s="216"/>
      <c r="Q67" s="216"/>
      <c r="R67" s="216"/>
      <c r="S67" s="173"/>
      <c r="T67" s="172"/>
      <c r="U67" s="171"/>
      <c r="V67" s="171"/>
      <c r="W67" s="171"/>
      <c r="X67" s="171"/>
      <c r="Y67" s="121"/>
      <c r="Z67" s="122"/>
      <c r="AA67" s="123"/>
      <c r="AB67" s="171"/>
      <c r="AC67" s="171"/>
      <c r="AD67" s="171"/>
      <c r="AE67" s="171"/>
      <c r="AF67" s="171"/>
      <c r="AG67" s="174"/>
      <c r="AH67" s="226"/>
      <c r="AI67" s="171"/>
      <c r="AJ67" s="173"/>
      <c r="AK67" s="216"/>
      <c r="AL67" s="72"/>
      <c r="AM67" s="126">
        <f t="shared" si="1"/>
        <v>0</v>
      </c>
      <c r="AN67" s="61">
        <f t="shared" si="2"/>
        <v>0</v>
      </c>
      <c r="AO67" s="73">
        <f t="shared" si="5"/>
        <v>0</v>
      </c>
      <c r="AP67" s="109"/>
    </row>
    <row r="68" spans="1:42" s="3" customFormat="1" ht="23.25" hidden="1" customHeight="1" x14ac:dyDescent="0.3">
      <c r="A68" s="3">
        <v>54</v>
      </c>
      <c r="B68" s="62"/>
      <c r="C68" s="63"/>
      <c r="D68" s="64"/>
      <c r="E68" s="65"/>
      <c r="F68" s="66"/>
      <c r="G68" s="67"/>
      <c r="H68" s="68"/>
      <c r="I68" s="69"/>
      <c r="J68" s="69"/>
      <c r="K68" s="70"/>
      <c r="L68" s="71">
        <f t="shared" si="7"/>
        <v>0</v>
      </c>
      <c r="M68" s="170" t="str">
        <f t="shared" si="8"/>
        <v/>
      </c>
      <c r="N68" s="171" t="str">
        <f t="shared" si="4"/>
        <v/>
      </c>
      <c r="O68" s="216"/>
      <c r="P68" s="216"/>
      <c r="Q68" s="216"/>
      <c r="R68" s="216"/>
      <c r="S68" s="173"/>
      <c r="T68" s="172"/>
      <c r="U68" s="171"/>
      <c r="V68" s="171"/>
      <c r="W68" s="171"/>
      <c r="X68" s="171"/>
      <c r="Y68" s="121"/>
      <c r="Z68" s="122"/>
      <c r="AA68" s="123"/>
      <c r="AB68" s="171"/>
      <c r="AC68" s="171"/>
      <c r="AD68" s="171"/>
      <c r="AE68" s="171"/>
      <c r="AF68" s="171"/>
      <c r="AG68" s="174"/>
      <c r="AH68" s="226"/>
      <c r="AI68" s="171"/>
      <c r="AJ68" s="173"/>
      <c r="AK68" s="216"/>
      <c r="AL68" s="72"/>
      <c r="AM68" s="126">
        <f t="shared" si="1"/>
        <v>0</v>
      </c>
      <c r="AN68" s="61">
        <f t="shared" si="2"/>
        <v>0</v>
      </c>
      <c r="AO68" s="73">
        <f t="shared" si="5"/>
        <v>0</v>
      </c>
      <c r="AP68" s="109"/>
    </row>
    <row r="69" spans="1:42" s="3" customFormat="1" ht="23.25" hidden="1" customHeight="1" x14ac:dyDescent="0.3">
      <c r="A69" s="3">
        <v>55</v>
      </c>
      <c r="B69" s="62"/>
      <c r="C69" s="63"/>
      <c r="D69" s="64"/>
      <c r="E69" s="65"/>
      <c r="F69" s="66"/>
      <c r="G69" s="67"/>
      <c r="H69" s="68"/>
      <c r="I69" s="69"/>
      <c r="J69" s="69"/>
      <c r="K69" s="70"/>
      <c r="L69" s="71">
        <f t="shared" si="7"/>
        <v>0</v>
      </c>
      <c r="M69" s="170" t="str">
        <f t="shared" si="8"/>
        <v/>
      </c>
      <c r="N69" s="171" t="str">
        <f t="shared" si="4"/>
        <v/>
      </c>
      <c r="O69" s="216"/>
      <c r="P69" s="216"/>
      <c r="Q69" s="216"/>
      <c r="R69" s="216"/>
      <c r="S69" s="173"/>
      <c r="T69" s="172"/>
      <c r="U69" s="171"/>
      <c r="V69" s="171"/>
      <c r="W69" s="171"/>
      <c r="X69" s="171"/>
      <c r="Y69" s="121"/>
      <c r="Z69" s="122"/>
      <c r="AA69" s="123"/>
      <c r="AB69" s="171"/>
      <c r="AC69" s="171"/>
      <c r="AD69" s="171"/>
      <c r="AE69" s="171"/>
      <c r="AF69" s="171"/>
      <c r="AG69" s="174"/>
      <c r="AH69" s="226"/>
      <c r="AI69" s="171"/>
      <c r="AJ69" s="173"/>
      <c r="AK69" s="216"/>
      <c r="AL69" s="72"/>
      <c r="AM69" s="126">
        <f t="shared" si="1"/>
        <v>0</v>
      </c>
      <c r="AN69" s="61">
        <f t="shared" si="2"/>
        <v>0</v>
      </c>
      <c r="AO69" s="73">
        <f t="shared" si="5"/>
        <v>0</v>
      </c>
      <c r="AP69" s="109"/>
    </row>
    <row r="70" spans="1:42" s="3" customFormat="1" ht="23.25" hidden="1" customHeight="1" x14ac:dyDescent="0.3">
      <c r="A70" s="3">
        <v>56</v>
      </c>
      <c r="B70" s="62"/>
      <c r="C70" s="63"/>
      <c r="D70" s="64"/>
      <c r="E70" s="65"/>
      <c r="F70" s="66"/>
      <c r="G70" s="67"/>
      <c r="H70" s="68"/>
      <c r="I70" s="69"/>
      <c r="J70" s="69"/>
      <c r="K70" s="70"/>
      <c r="L70" s="71">
        <f t="shared" si="7"/>
        <v>0</v>
      </c>
      <c r="M70" s="170" t="str">
        <f t="shared" si="8"/>
        <v/>
      </c>
      <c r="N70" s="171" t="str">
        <f t="shared" si="4"/>
        <v/>
      </c>
      <c r="O70" s="216"/>
      <c r="P70" s="216"/>
      <c r="Q70" s="216"/>
      <c r="R70" s="216"/>
      <c r="S70" s="173"/>
      <c r="T70" s="172"/>
      <c r="U70" s="171"/>
      <c r="V70" s="171"/>
      <c r="W70" s="171"/>
      <c r="X70" s="171"/>
      <c r="Y70" s="121"/>
      <c r="Z70" s="122"/>
      <c r="AA70" s="123"/>
      <c r="AB70" s="171"/>
      <c r="AC70" s="171"/>
      <c r="AD70" s="171"/>
      <c r="AE70" s="171"/>
      <c r="AF70" s="171"/>
      <c r="AG70" s="174"/>
      <c r="AH70" s="226"/>
      <c r="AI70" s="171"/>
      <c r="AJ70" s="173"/>
      <c r="AK70" s="216"/>
      <c r="AL70" s="72"/>
      <c r="AM70" s="126">
        <f t="shared" si="1"/>
        <v>0</v>
      </c>
      <c r="AN70" s="61">
        <f t="shared" si="2"/>
        <v>0</v>
      </c>
      <c r="AO70" s="73">
        <f t="shared" si="5"/>
        <v>0</v>
      </c>
      <c r="AP70" s="109"/>
    </row>
    <row r="71" spans="1:42" s="3" customFormat="1" ht="23.25" hidden="1" customHeight="1" x14ac:dyDescent="0.3">
      <c r="A71" s="3">
        <v>57</v>
      </c>
      <c r="B71" s="62"/>
      <c r="C71" s="63"/>
      <c r="D71" s="64"/>
      <c r="E71" s="65"/>
      <c r="F71" s="66"/>
      <c r="G71" s="67"/>
      <c r="H71" s="68"/>
      <c r="I71" s="69"/>
      <c r="J71" s="69"/>
      <c r="K71" s="70"/>
      <c r="L71" s="71">
        <f t="shared" si="7"/>
        <v>0</v>
      </c>
      <c r="M71" s="170" t="str">
        <f t="shared" si="8"/>
        <v/>
      </c>
      <c r="N71" s="171" t="str">
        <f t="shared" si="4"/>
        <v/>
      </c>
      <c r="O71" s="216"/>
      <c r="P71" s="216"/>
      <c r="Q71" s="216"/>
      <c r="R71" s="216"/>
      <c r="S71" s="173"/>
      <c r="T71" s="172"/>
      <c r="U71" s="171"/>
      <c r="V71" s="171"/>
      <c r="W71" s="171"/>
      <c r="X71" s="171"/>
      <c r="Y71" s="121"/>
      <c r="Z71" s="122"/>
      <c r="AA71" s="123"/>
      <c r="AB71" s="171"/>
      <c r="AC71" s="171"/>
      <c r="AD71" s="171"/>
      <c r="AE71" s="171"/>
      <c r="AF71" s="171"/>
      <c r="AG71" s="174"/>
      <c r="AH71" s="226"/>
      <c r="AI71" s="171"/>
      <c r="AJ71" s="173"/>
      <c r="AK71" s="216"/>
      <c r="AL71" s="72"/>
      <c r="AM71" s="126">
        <f t="shared" si="1"/>
        <v>0</v>
      </c>
      <c r="AN71" s="61">
        <f t="shared" si="2"/>
        <v>0</v>
      </c>
      <c r="AO71" s="73">
        <f t="shared" si="5"/>
        <v>0</v>
      </c>
      <c r="AP71" s="109"/>
    </row>
    <row r="72" spans="1:42" s="3" customFormat="1" ht="23.25" hidden="1" customHeight="1" x14ac:dyDescent="0.3">
      <c r="A72" s="3">
        <v>58</v>
      </c>
      <c r="B72" s="62"/>
      <c r="C72" s="63"/>
      <c r="D72" s="64"/>
      <c r="E72" s="65"/>
      <c r="F72" s="66"/>
      <c r="G72" s="67"/>
      <c r="H72" s="68"/>
      <c r="I72" s="69"/>
      <c r="J72" s="69"/>
      <c r="K72" s="70"/>
      <c r="L72" s="71">
        <f t="shared" si="7"/>
        <v>0</v>
      </c>
      <c r="M72" s="170" t="str">
        <f t="shared" si="8"/>
        <v/>
      </c>
      <c r="N72" s="171" t="str">
        <f t="shared" si="4"/>
        <v/>
      </c>
      <c r="O72" s="216"/>
      <c r="P72" s="216"/>
      <c r="Q72" s="216"/>
      <c r="R72" s="216"/>
      <c r="S72" s="173"/>
      <c r="T72" s="172"/>
      <c r="U72" s="171"/>
      <c r="V72" s="171"/>
      <c r="W72" s="171"/>
      <c r="X72" s="171"/>
      <c r="Y72" s="121"/>
      <c r="Z72" s="122"/>
      <c r="AA72" s="123"/>
      <c r="AB72" s="171"/>
      <c r="AC72" s="171"/>
      <c r="AD72" s="171"/>
      <c r="AE72" s="171"/>
      <c r="AF72" s="171"/>
      <c r="AG72" s="174"/>
      <c r="AH72" s="226"/>
      <c r="AI72" s="171"/>
      <c r="AJ72" s="173"/>
      <c r="AK72" s="216"/>
      <c r="AL72" s="72"/>
      <c r="AM72" s="126">
        <f t="shared" si="1"/>
        <v>0</v>
      </c>
      <c r="AN72" s="61">
        <f t="shared" si="2"/>
        <v>0</v>
      </c>
      <c r="AO72" s="73">
        <f t="shared" si="5"/>
        <v>0</v>
      </c>
      <c r="AP72" s="109"/>
    </row>
    <row r="73" spans="1:42" s="3" customFormat="1" ht="23.25" hidden="1" customHeight="1" x14ac:dyDescent="0.3">
      <c r="A73" s="3">
        <v>59</v>
      </c>
      <c r="B73" s="62"/>
      <c r="C73" s="63"/>
      <c r="D73" s="64"/>
      <c r="E73" s="65"/>
      <c r="F73" s="66"/>
      <c r="G73" s="67"/>
      <c r="H73" s="68"/>
      <c r="I73" s="69"/>
      <c r="J73" s="69"/>
      <c r="K73" s="70"/>
      <c r="L73" s="71">
        <f t="shared" si="7"/>
        <v>0</v>
      </c>
      <c r="M73" s="170" t="str">
        <f t="shared" si="8"/>
        <v/>
      </c>
      <c r="N73" s="171" t="str">
        <f t="shared" si="4"/>
        <v/>
      </c>
      <c r="O73" s="216"/>
      <c r="P73" s="216"/>
      <c r="Q73" s="216"/>
      <c r="R73" s="216"/>
      <c r="S73" s="173"/>
      <c r="T73" s="172"/>
      <c r="U73" s="171"/>
      <c r="V73" s="171"/>
      <c r="W73" s="171"/>
      <c r="X73" s="171"/>
      <c r="Y73" s="121"/>
      <c r="Z73" s="122"/>
      <c r="AA73" s="123"/>
      <c r="AB73" s="171"/>
      <c r="AC73" s="171"/>
      <c r="AD73" s="171"/>
      <c r="AE73" s="171"/>
      <c r="AF73" s="171"/>
      <c r="AG73" s="174"/>
      <c r="AH73" s="226"/>
      <c r="AI73" s="171"/>
      <c r="AJ73" s="173"/>
      <c r="AK73" s="216"/>
      <c r="AL73" s="72"/>
      <c r="AM73" s="126">
        <f t="shared" si="1"/>
        <v>0</v>
      </c>
      <c r="AN73" s="61">
        <f t="shared" si="2"/>
        <v>0</v>
      </c>
      <c r="AO73" s="73">
        <f t="shared" si="5"/>
        <v>0</v>
      </c>
      <c r="AP73" s="109"/>
    </row>
    <row r="74" spans="1:42" s="3" customFormat="1" ht="23.25" hidden="1" customHeight="1" x14ac:dyDescent="0.3">
      <c r="A74" s="3">
        <v>60</v>
      </c>
      <c r="B74" s="62"/>
      <c r="C74" s="63"/>
      <c r="D74" s="64"/>
      <c r="E74" s="65"/>
      <c r="F74" s="66"/>
      <c r="G74" s="67"/>
      <c r="H74" s="68"/>
      <c r="I74" s="69"/>
      <c r="J74" s="69"/>
      <c r="K74" s="70"/>
      <c r="L74" s="71">
        <f t="shared" si="7"/>
        <v>0</v>
      </c>
      <c r="M74" s="170" t="str">
        <f t="shared" si="8"/>
        <v/>
      </c>
      <c r="N74" s="171" t="str">
        <f t="shared" si="4"/>
        <v/>
      </c>
      <c r="O74" s="216"/>
      <c r="P74" s="216"/>
      <c r="Q74" s="216"/>
      <c r="R74" s="216"/>
      <c r="S74" s="173"/>
      <c r="T74" s="172"/>
      <c r="U74" s="171"/>
      <c r="V74" s="171"/>
      <c r="W74" s="171"/>
      <c r="X74" s="171"/>
      <c r="Y74" s="121"/>
      <c r="Z74" s="122"/>
      <c r="AA74" s="123"/>
      <c r="AB74" s="171"/>
      <c r="AC74" s="171"/>
      <c r="AD74" s="171"/>
      <c r="AE74" s="171"/>
      <c r="AF74" s="171"/>
      <c r="AG74" s="174"/>
      <c r="AH74" s="226"/>
      <c r="AI74" s="171"/>
      <c r="AJ74" s="173"/>
      <c r="AK74" s="216"/>
      <c r="AL74" s="72"/>
      <c r="AM74" s="126">
        <f t="shared" si="1"/>
        <v>0</v>
      </c>
      <c r="AN74" s="61">
        <f t="shared" si="2"/>
        <v>0</v>
      </c>
      <c r="AO74" s="73">
        <f t="shared" si="5"/>
        <v>0</v>
      </c>
      <c r="AP74" s="109"/>
    </row>
    <row r="75" spans="1:42" s="3" customFormat="1" ht="23.25" hidden="1" customHeight="1" x14ac:dyDescent="0.3">
      <c r="A75" s="3">
        <v>61</v>
      </c>
      <c r="B75" s="62"/>
      <c r="C75" s="63"/>
      <c r="D75" s="64"/>
      <c r="E75" s="65"/>
      <c r="F75" s="66"/>
      <c r="G75" s="67"/>
      <c r="H75" s="68"/>
      <c r="I75" s="69"/>
      <c r="J75" s="69"/>
      <c r="K75" s="70"/>
      <c r="L75" s="71">
        <f t="shared" si="7"/>
        <v>0</v>
      </c>
      <c r="M75" s="170" t="str">
        <f t="shared" si="8"/>
        <v/>
      </c>
      <c r="N75" s="171" t="str">
        <f t="shared" si="4"/>
        <v/>
      </c>
      <c r="O75" s="216"/>
      <c r="P75" s="216"/>
      <c r="Q75" s="216"/>
      <c r="R75" s="216"/>
      <c r="S75" s="173"/>
      <c r="T75" s="172"/>
      <c r="U75" s="171"/>
      <c r="V75" s="171"/>
      <c r="W75" s="171"/>
      <c r="X75" s="171"/>
      <c r="Y75" s="121"/>
      <c r="Z75" s="122"/>
      <c r="AA75" s="123"/>
      <c r="AB75" s="171"/>
      <c r="AC75" s="171"/>
      <c r="AD75" s="171"/>
      <c r="AE75" s="171"/>
      <c r="AF75" s="171"/>
      <c r="AG75" s="174"/>
      <c r="AH75" s="226"/>
      <c r="AI75" s="171"/>
      <c r="AJ75" s="173"/>
      <c r="AK75" s="216"/>
      <c r="AL75" s="72"/>
      <c r="AM75" s="126">
        <f t="shared" si="1"/>
        <v>0</v>
      </c>
      <c r="AN75" s="61">
        <f t="shared" si="2"/>
        <v>0</v>
      </c>
      <c r="AO75" s="73">
        <f t="shared" si="5"/>
        <v>0</v>
      </c>
      <c r="AP75" s="109"/>
    </row>
    <row r="76" spans="1:42" s="3" customFormat="1" ht="23.25" hidden="1" customHeight="1" x14ac:dyDescent="0.3">
      <c r="A76" s="3">
        <v>62</v>
      </c>
      <c r="B76" s="62"/>
      <c r="C76" s="63"/>
      <c r="D76" s="64"/>
      <c r="E76" s="65"/>
      <c r="F76" s="66"/>
      <c r="G76" s="67"/>
      <c r="H76" s="68"/>
      <c r="I76" s="69"/>
      <c r="J76" s="69"/>
      <c r="K76" s="70"/>
      <c r="L76" s="71">
        <f t="shared" si="7"/>
        <v>0</v>
      </c>
      <c r="M76" s="170" t="str">
        <f t="shared" si="8"/>
        <v/>
      </c>
      <c r="N76" s="171" t="str">
        <f t="shared" si="4"/>
        <v/>
      </c>
      <c r="O76" s="216"/>
      <c r="P76" s="216"/>
      <c r="Q76" s="216"/>
      <c r="R76" s="216"/>
      <c r="S76" s="173"/>
      <c r="T76" s="172"/>
      <c r="U76" s="171"/>
      <c r="V76" s="171"/>
      <c r="W76" s="171"/>
      <c r="X76" s="171"/>
      <c r="Y76" s="121"/>
      <c r="Z76" s="122"/>
      <c r="AA76" s="123"/>
      <c r="AB76" s="171"/>
      <c r="AC76" s="171"/>
      <c r="AD76" s="171"/>
      <c r="AE76" s="171"/>
      <c r="AF76" s="171"/>
      <c r="AG76" s="174"/>
      <c r="AH76" s="226"/>
      <c r="AI76" s="171"/>
      <c r="AJ76" s="173"/>
      <c r="AK76" s="216"/>
      <c r="AL76" s="72"/>
      <c r="AM76" s="126">
        <f t="shared" si="1"/>
        <v>0</v>
      </c>
      <c r="AN76" s="61">
        <f t="shared" si="2"/>
        <v>0</v>
      </c>
      <c r="AO76" s="73">
        <f t="shared" si="5"/>
        <v>0</v>
      </c>
      <c r="AP76" s="109"/>
    </row>
    <row r="77" spans="1:42" s="3" customFormat="1" ht="23.25" hidden="1" customHeight="1" x14ac:dyDescent="0.3">
      <c r="A77" s="3">
        <v>63</v>
      </c>
      <c r="B77" s="62"/>
      <c r="C77" s="63"/>
      <c r="D77" s="64"/>
      <c r="E77" s="65"/>
      <c r="F77" s="66"/>
      <c r="G77" s="67"/>
      <c r="H77" s="68"/>
      <c r="I77" s="69"/>
      <c r="J77" s="69"/>
      <c r="K77" s="70"/>
      <c r="L77" s="71">
        <f t="shared" si="7"/>
        <v>0</v>
      </c>
      <c r="M77" s="170" t="str">
        <f t="shared" si="8"/>
        <v/>
      </c>
      <c r="N77" s="171" t="str">
        <f t="shared" si="4"/>
        <v/>
      </c>
      <c r="O77" s="216"/>
      <c r="P77" s="216"/>
      <c r="Q77" s="216"/>
      <c r="R77" s="216"/>
      <c r="S77" s="173"/>
      <c r="T77" s="172"/>
      <c r="U77" s="171"/>
      <c r="V77" s="171"/>
      <c r="W77" s="171"/>
      <c r="X77" s="171"/>
      <c r="Y77" s="121"/>
      <c r="Z77" s="122"/>
      <c r="AA77" s="123"/>
      <c r="AB77" s="171"/>
      <c r="AC77" s="171"/>
      <c r="AD77" s="171"/>
      <c r="AE77" s="171"/>
      <c r="AF77" s="171"/>
      <c r="AG77" s="174"/>
      <c r="AH77" s="226"/>
      <c r="AI77" s="171"/>
      <c r="AJ77" s="173"/>
      <c r="AK77" s="216"/>
      <c r="AL77" s="72"/>
      <c r="AM77" s="126">
        <f t="shared" si="1"/>
        <v>0</v>
      </c>
      <c r="AN77" s="61">
        <f t="shared" si="2"/>
        <v>0</v>
      </c>
      <c r="AO77" s="73">
        <f t="shared" si="5"/>
        <v>0</v>
      </c>
      <c r="AP77" s="109"/>
    </row>
    <row r="78" spans="1:42" s="3" customFormat="1" ht="23.25" hidden="1" customHeight="1" x14ac:dyDescent="0.3">
      <c r="A78" s="3">
        <v>64</v>
      </c>
      <c r="B78" s="62"/>
      <c r="C78" s="63"/>
      <c r="D78" s="64"/>
      <c r="E78" s="65"/>
      <c r="F78" s="66"/>
      <c r="G78" s="67"/>
      <c r="H78" s="68"/>
      <c r="I78" s="69"/>
      <c r="J78" s="69"/>
      <c r="K78" s="70"/>
      <c r="L78" s="71">
        <f t="shared" si="7"/>
        <v>0</v>
      </c>
      <c r="M78" s="170" t="str">
        <f t="shared" si="8"/>
        <v/>
      </c>
      <c r="N78" s="171" t="str">
        <f t="shared" si="4"/>
        <v/>
      </c>
      <c r="O78" s="216"/>
      <c r="P78" s="216"/>
      <c r="Q78" s="216"/>
      <c r="R78" s="216"/>
      <c r="S78" s="173"/>
      <c r="T78" s="172"/>
      <c r="U78" s="171"/>
      <c r="V78" s="171"/>
      <c r="W78" s="171"/>
      <c r="X78" s="171"/>
      <c r="Y78" s="121"/>
      <c r="Z78" s="122"/>
      <c r="AA78" s="123"/>
      <c r="AB78" s="171"/>
      <c r="AC78" s="171"/>
      <c r="AD78" s="171"/>
      <c r="AE78" s="171"/>
      <c r="AF78" s="171"/>
      <c r="AG78" s="174"/>
      <c r="AH78" s="226"/>
      <c r="AI78" s="171"/>
      <c r="AJ78" s="173"/>
      <c r="AK78" s="216"/>
      <c r="AL78" s="72"/>
      <c r="AM78" s="126">
        <f t="shared" si="1"/>
        <v>0</v>
      </c>
      <c r="AN78" s="61">
        <f t="shared" si="2"/>
        <v>0</v>
      </c>
      <c r="AO78" s="73">
        <f t="shared" si="5"/>
        <v>0</v>
      </c>
      <c r="AP78" s="109"/>
    </row>
    <row r="79" spans="1:42" s="3" customFormat="1" ht="23.25" hidden="1" customHeight="1" x14ac:dyDescent="0.3">
      <c r="A79" s="3">
        <v>65</v>
      </c>
      <c r="B79" s="62"/>
      <c r="C79" s="63"/>
      <c r="D79" s="64"/>
      <c r="E79" s="65"/>
      <c r="F79" s="66"/>
      <c r="G79" s="67"/>
      <c r="H79" s="68"/>
      <c r="I79" s="69"/>
      <c r="J79" s="69"/>
      <c r="K79" s="70"/>
      <c r="L79" s="71">
        <f t="shared" si="7"/>
        <v>0</v>
      </c>
      <c r="M79" s="170" t="str">
        <f t="shared" si="8"/>
        <v/>
      </c>
      <c r="N79" s="171" t="str">
        <f t="shared" si="4"/>
        <v/>
      </c>
      <c r="O79" s="216"/>
      <c r="P79" s="216"/>
      <c r="Q79" s="216"/>
      <c r="R79" s="216"/>
      <c r="S79" s="173"/>
      <c r="T79" s="172"/>
      <c r="U79" s="171"/>
      <c r="V79" s="171"/>
      <c r="W79" s="171"/>
      <c r="X79" s="171"/>
      <c r="Y79" s="121"/>
      <c r="Z79" s="122"/>
      <c r="AA79" s="123"/>
      <c r="AB79" s="171"/>
      <c r="AC79" s="171"/>
      <c r="AD79" s="171"/>
      <c r="AE79" s="171"/>
      <c r="AF79" s="171"/>
      <c r="AG79" s="174"/>
      <c r="AH79" s="226"/>
      <c r="AI79" s="171"/>
      <c r="AJ79" s="173"/>
      <c r="AK79" s="216"/>
      <c r="AL79" s="72"/>
      <c r="AM79" s="126">
        <f t="shared" ref="AM79:AM89" si="9">SUM(V79:AK79)</f>
        <v>0</v>
      </c>
      <c r="AN79" s="61">
        <f t="shared" ref="AN79:AN89" si="10">SUM(V79:AL79)</f>
        <v>0</v>
      </c>
      <c r="AO79" s="73">
        <f t="shared" si="5"/>
        <v>0</v>
      </c>
      <c r="AP79" s="109"/>
    </row>
    <row r="80" spans="1:42" s="3" customFormat="1" ht="23.25" hidden="1" customHeight="1" x14ac:dyDescent="0.3">
      <c r="A80" s="3">
        <v>66</v>
      </c>
      <c r="B80" s="62"/>
      <c r="C80" s="63"/>
      <c r="D80" s="64"/>
      <c r="E80" s="65"/>
      <c r="F80" s="66"/>
      <c r="G80" s="67"/>
      <c r="H80" s="68"/>
      <c r="I80" s="69"/>
      <c r="J80" s="69"/>
      <c r="K80" s="70"/>
      <c r="L80" s="71">
        <f t="shared" si="7"/>
        <v>0</v>
      </c>
      <c r="M80" s="170" t="str">
        <f t="shared" si="8"/>
        <v/>
      </c>
      <c r="N80" s="171" t="str">
        <f t="shared" ref="N80:N89" si="11">IF(F80=0,"",H80/(F80/7))</f>
        <v/>
      </c>
      <c r="O80" s="216"/>
      <c r="P80" s="216"/>
      <c r="Q80" s="216"/>
      <c r="R80" s="216"/>
      <c r="S80" s="173"/>
      <c r="T80" s="172"/>
      <c r="U80" s="171"/>
      <c r="V80" s="171"/>
      <c r="W80" s="171"/>
      <c r="X80" s="171"/>
      <c r="Y80" s="121"/>
      <c r="Z80" s="122"/>
      <c r="AA80" s="123"/>
      <c r="AB80" s="171"/>
      <c r="AC80" s="171"/>
      <c r="AD80" s="171"/>
      <c r="AE80" s="171"/>
      <c r="AF80" s="171"/>
      <c r="AG80" s="174"/>
      <c r="AH80" s="226"/>
      <c r="AI80" s="171"/>
      <c r="AJ80" s="173"/>
      <c r="AK80" s="216"/>
      <c r="AL80" s="72"/>
      <c r="AM80" s="126">
        <f t="shared" si="9"/>
        <v>0</v>
      </c>
      <c r="AN80" s="61">
        <f t="shared" si="10"/>
        <v>0</v>
      </c>
      <c r="AO80" s="73">
        <f t="shared" ref="AO80:AO90" si="12">L80-AN80</f>
        <v>0</v>
      </c>
      <c r="AP80" s="109"/>
    </row>
    <row r="81" spans="1:42" s="3" customFormat="1" ht="23.25" hidden="1" customHeight="1" x14ac:dyDescent="0.3">
      <c r="A81" s="3">
        <v>67</v>
      </c>
      <c r="B81" s="62"/>
      <c r="C81" s="63"/>
      <c r="D81" s="64"/>
      <c r="E81" s="65"/>
      <c r="F81" s="66"/>
      <c r="G81" s="67"/>
      <c r="H81" s="68"/>
      <c r="I81" s="69"/>
      <c r="J81" s="69"/>
      <c r="K81" s="70"/>
      <c r="L81" s="71">
        <f t="shared" si="7"/>
        <v>0</v>
      </c>
      <c r="M81" s="170" t="str">
        <f t="shared" si="8"/>
        <v/>
      </c>
      <c r="N81" s="171" t="str">
        <f t="shared" si="11"/>
        <v/>
      </c>
      <c r="O81" s="216"/>
      <c r="P81" s="216"/>
      <c r="Q81" s="216"/>
      <c r="R81" s="216"/>
      <c r="S81" s="173"/>
      <c r="T81" s="172"/>
      <c r="U81" s="171"/>
      <c r="V81" s="171"/>
      <c r="W81" s="171"/>
      <c r="X81" s="171"/>
      <c r="Y81" s="121"/>
      <c r="Z81" s="122"/>
      <c r="AA81" s="123"/>
      <c r="AB81" s="171"/>
      <c r="AC81" s="171"/>
      <c r="AD81" s="171"/>
      <c r="AE81" s="171"/>
      <c r="AF81" s="171"/>
      <c r="AG81" s="174"/>
      <c r="AH81" s="226"/>
      <c r="AI81" s="171"/>
      <c r="AJ81" s="173"/>
      <c r="AK81" s="216"/>
      <c r="AL81" s="72"/>
      <c r="AM81" s="126">
        <f t="shared" si="9"/>
        <v>0</v>
      </c>
      <c r="AN81" s="61">
        <f t="shared" si="10"/>
        <v>0</v>
      </c>
      <c r="AO81" s="73">
        <f t="shared" si="12"/>
        <v>0</v>
      </c>
      <c r="AP81" s="109"/>
    </row>
    <row r="82" spans="1:42" s="3" customFormat="1" ht="23.25" hidden="1" customHeight="1" x14ac:dyDescent="0.3">
      <c r="A82" s="3">
        <v>68</v>
      </c>
      <c r="B82" s="62"/>
      <c r="C82" s="63"/>
      <c r="D82" s="64"/>
      <c r="E82" s="65"/>
      <c r="F82" s="66"/>
      <c r="G82" s="67"/>
      <c r="H82" s="68"/>
      <c r="I82" s="69"/>
      <c r="J82" s="69"/>
      <c r="K82" s="70"/>
      <c r="L82" s="71">
        <f t="shared" si="7"/>
        <v>0</v>
      </c>
      <c r="M82" s="170" t="str">
        <f t="shared" si="8"/>
        <v/>
      </c>
      <c r="N82" s="171" t="str">
        <f t="shared" si="11"/>
        <v/>
      </c>
      <c r="O82" s="216"/>
      <c r="P82" s="216"/>
      <c r="Q82" s="216"/>
      <c r="R82" s="216"/>
      <c r="S82" s="173"/>
      <c r="T82" s="172"/>
      <c r="U82" s="171"/>
      <c r="V82" s="171"/>
      <c r="W82" s="171"/>
      <c r="X82" s="171"/>
      <c r="Y82" s="121"/>
      <c r="Z82" s="122"/>
      <c r="AA82" s="123"/>
      <c r="AB82" s="171"/>
      <c r="AC82" s="171"/>
      <c r="AD82" s="171"/>
      <c r="AE82" s="171"/>
      <c r="AF82" s="171"/>
      <c r="AG82" s="174"/>
      <c r="AH82" s="226"/>
      <c r="AI82" s="171"/>
      <c r="AJ82" s="173"/>
      <c r="AK82" s="216"/>
      <c r="AL82" s="72"/>
      <c r="AM82" s="126">
        <f t="shared" si="9"/>
        <v>0</v>
      </c>
      <c r="AN82" s="61">
        <f t="shared" si="10"/>
        <v>0</v>
      </c>
      <c r="AO82" s="73">
        <f t="shared" si="12"/>
        <v>0</v>
      </c>
      <c r="AP82" s="109"/>
    </row>
    <row r="83" spans="1:42" s="3" customFormat="1" ht="23.25" hidden="1" customHeight="1" x14ac:dyDescent="0.3">
      <c r="A83" s="3">
        <v>69</v>
      </c>
      <c r="B83" s="62"/>
      <c r="C83" s="63"/>
      <c r="D83" s="64"/>
      <c r="E83" s="65"/>
      <c r="F83" s="66"/>
      <c r="G83" s="67"/>
      <c r="H83" s="68"/>
      <c r="I83" s="69"/>
      <c r="J83" s="69"/>
      <c r="K83" s="70"/>
      <c r="L83" s="71">
        <f t="shared" si="7"/>
        <v>0</v>
      </c>
      <c r="M83" s="170" t="str">
        <f t="shared" si="8"/>
        <v/>
      </c>
      <c r="N83" s="171" t="str">
        <f t="shared" si="11"/>
        <v/>
      </c>
      <c r="O83" s="216"/>
      <c r="P83" s="216"/>
      <c r="Q83" s="216"/>
      <c r="R83" s="216"/>
      <c r="S83" s="173"/>
      <c r="T83" s="172"/>
      <c r="U83" s="171"/>
      <c r="V83" s="171"/>
      <c r="W83" s="171"/>
      <c r="X83" s="171"/>
      <c r="Y83" s="121"/>
      <c r="Z83" s="122"/>
      <c r="AA83" s="123"/>
      <c r="AB83" s="171"/>
      <c r="AC83" s="171"/>
      <c r="AD83" s="171"/>
      <c r="AE83" s="171"/>
      <c r="AF83" s="171"/>
      <c r="AG83" s="174"/>
      <c r="AH83" s="226"/>
      <c r="AI83" s="171"/>
      <c r="AJ83" s="173"/>
      <c r="AK83" s="216"/>
      <c r="AL83" s="72"/>
      <c r="AM83" s="126">
        <f t="shared" si="9"/>
        <v>0</v>
      </c>
      <c r="AN83" s="61">
        <f t="shared" si="10"/>
        <v>0</v>
      </c>
      <c r="AO83" s="73">
        <f t="shared" si="12"/>
        <v>0</v>
      </c>
      <c r="AP83" s="109"/>
    </row>
    <row r="84" spans="1:42" s="3" customFormat="1" ht="23.25" hidden="1" customHeight="1" x14ac:dyDescent="0.3">
      <c r="A84" s="3">
        <v>70</v>
      </c>
      <c r="B84" s="62"/>
      <c r="C84" s="63"/>
      <c r="D84" s="64"/>
      <c r="E84" s="65"/>
      <c r="F84" s="66"/>
      <c r="G84" s="67"/>
      <c r="H84" s="68"/>
      <c r="I84" s="69"/>
      <c r="J84" s="69"/>
      <c r="K84" s="70"/>
      <c r="L84" s="71">
        <f t="shared" si="7"/>
        <v>0</v>
      </c>
      <c r="M84" s="170" t="str">
        <f t="shared" si="8"/>
        <v/>
      </c>
      <c r="N84" s="171" t="str">
        <f t="shared" si="11"/>
        <v/>
      </c>
      <c r="O84" s="216"/>
      <c r="P84" s="216"/>
      <c r="Q84" s="216"/>
      <c r="R84" s="216"/>
      <c r="S84" s="173"/>
      <c r="T84" s="172"/>
      <c r="U84" s="171"/>
      <c r="V84" s="171"/>
      <c r="W84" s="171"/>
      <c r="X84" s="171"/>
      <c r="Y84" s="121"/>
      <c r="Z84" s="122"/>
      <c r="AA84" s="123"/>
      <c r="AB84" s="171"/>
      <c r="AC84" s="171"/>
      <c r="AD84" s="171"/>
      <c r="AE84" s="171"/>
      <c r="AF84" s="171"/>
      <c r="AG84" s="174"/>
      <c r="AH84" s="226"/>
      <c r="AI84" s="171"/>
      <c r="AJ84" s="173"/>
      <c r="AK84" s="216"/>
      <c r="AL84" s="72"/>
      <c r="AM84" s="126">
        <f t="shared" si="9"/>
        <v>0</v>
      </c>
      <c r="AN84" s="61">
        <f t="shared" si="10"/>
        <v>0</v>
      </c>
      <c r="AO84" s="73">
        <f t="shared" si="12"/>
        <v>0</v>
      </c>
      <c r="AP84" s="109"/>
    </row>
    <row r="85" spans="1:42" s="3" customFormat="1" ht="23.25" hidden="1" customHeight="1" x14ac:dyDescent="0.3">
      <c r="A85" s="3">
        <v>71</v>
      </c>
      <c r="B85" s="62"/>
      <c r="C85" s="63"/>
      <c r="D85" s="64"/>
      <c r="E85" s="65"/>
      <c r="F85" s="66"/>
      <c r="G85" s="67"/>
      <c r="H85" s="68"/>
      <c r="I85" s="69"/>
      <c r="J85" s="69"/>
      <c r="K85" s="70"/>
      <c r="L85" s="71">
        <f t="shared" si="7"/>
        <v>0</v>
      </c>
      <c r="M85" s="170" t="str">
        <f t="shared" si="8"/>
        <v/>
      </c>
      <c r="N85" s="171" t="str">
        <f t="shared" si="11"/>
        <v/>
      </c>
      <c r="O85" s="216"/>
      <c r="P85" s="216"/>
      <c r="Q85" s="216"/>
      <c r="R85" s="216"/>
      <c r="S85" s="173"/>
      <c r="T85" s="172"/>
      <c r="U85" s="171"/>
      <c r="V85" s="171"/>
      <c r="W85" s="171"/>
      <c r="X85" s="171"/>
      <c r="Y85" s="121"/>
      <c r="Z85" s="122"/>
      <c r="AA85" s="123"/>
      <c r="AB85" s="171"/>
      <c r="AC85" s="171"/>
      <c r="AD85" s="171"/>
      <c r="AE85" s="171"/>
      <c r="AF85" s="171"/>
      <c r="AG85" s="174"/>
      <c r="AH85" s="226"/>
      <c r="AI85" s="171"/>
      <c r="AJ85" s="173"/>
      <c r="AK85" s="216"/>
      <c r="AL85" s="72"/>
      <c r="AM85" s="126">
        <f t="shared" si="9"/>
        <v>0</v>
      </c>
      <c r="AN85" s="61">
        <f t="shared" si="10"/>
        <v>0</v>
      </c>
      <c r="AO85" s="73">
        <f t="shared" si="12"/>
        <v>0</v>
      </c>
      <c r="AP85" s="109"/>
    </row>
    <row r="86" spans="1:42" s="3" customFormat="1" ht="23.25" hidden="1" customHeight="1" x14ac:dyDescent="0.3">
      <c r="A86" s="3">
        <v>72</v>
      </c>
      <c r="B86" s="62"/>
      <c r="C86" s="63"/>
      <c r="D86" s="64"/>
      <c r="E86" s="65"/>
      <c r="F86" s="66"/>
      <c r="G86" s="67"/>
      <c r="H86" s="68"/>
      <c r="I86" s="69"/>
      <c r="J86" s="69"/>
      <c r="K86" s="70"/>
      <c r="L86" s="71">
        <f t="shared" si="7"/>
        <v>0</v>
      </c>
      <c r="M86" s="170" t="str">
        <f t="shared" si="8"/>
        <v/>
      </c>
      <c r="N86" s="171" t="str">
        <f t="shared" si="11"/>
        <v/>
      </c>
      <c r="O86" s="216"/>
      <c r="P86" s="216"/>
      <c r="Q86" s="216"/>
      <c r="R86" s="216"/>
      <c r="S86" s="173"/>
      <c r="T86" s="172"/>
      <c r="U86" s="171"/>
      <c r="V86" s="171"/>
      <c r="W86" s="171"/>
      <c r="X86" s="171"/>
      <c r="Y86" s="121"/>
      <c r="Z86" s="122"/>
      <c r="AA86" s="123"/>
      <c r="AB86" s="171"/>
      <c r="AC86" s="171"/>
      <c r="AD86" s="171"/>
      <c r="AE86" s="171"/>
      <c r="AF86" s="171"/>
      <c r="AG86" s="174"/>
      <c r="AH86" s="226"/>
      <c r="AI86" s="171"/>
      <c r="AJ86" s="173"/>
      <c r="AK86" s="216"/>
      <c r="AL86" s="72"/>
      <c r="AM86" s="126">
        <f t="shared" si="9"/>
        <v>0</v>
      </c>
      <c r="AN86" s="61">
        <f t="shared" si="10"/>
        <v>0</v>
      </c>
      <c r="AO86" s="73">
        <f t="shared" si="12"/>
        <v>0</v>
      </c>
      <c r="AP86" s="109"/>
    </row>
    <row r="87" spans="1:42" s="3" customFormat="1" ht="23.25" hidden="1" customHeight="1" x14ac:dyDescent="0.3">
      <c r="A87" s="3">
        <v>73</v>
      </c>
      <c r="B87" s="62"/>
      <c r="C87" s="63"/>
      <c r="D87" s="64"/>
      <c r="E87" s="65"/>
      <c r="F87" s="66"/>
      <c r="G87" s="67"/>
      <c r="H87" s="68"/>
      <c r="I87" s="69"/>
      <c r="J87" s="69"/>
      <c r="K87" s="70"/>
      <c r="L87" s="71">
        <f>SUM(H87:K87)</f>
        <v>0</v>
      </c>
      <c r="M87" s="170" t="str">
        <f>IF(F87=0,"",H87/E87/F87)</f>
        <v/>
      </c>
      <c r="N87" s="171" t="str">
        <f t="shared" si="11"/>
        <v/>
      </c>
      <c r="O87" s="216"/>
      <c r="P87" s="216"/>
      <c r="Q87" s="216"/>
      <c r="R87" s="216"/>
      <c r="S87" s="173"/>
      <c r="T87" s="172"/>
      <c r="U87" s="171"/>
      <c r="V87" s="171"/>
      <c r="W87" s="171"/>
      <c r="X87" s="171"/>
      <c r="Y87" s="121"/>
      <c r="Z87" s="122"/>
      <c r="AA87" s="123"/>
      <c r="AB87" s="171"/>
      <c r="AC87" s="171"/>
      <c r="AD87" s="171"/>
      <c r="AE87" s="171"/>
      <c r="AF87" s="171"/>
      <c r="AG87" s="174"/>
      <c r="AH87" s="226"/>
      <c r="AI87" s="171"/>
      <c r="AJ87" s="173"/>
      <c r="AK87" s="216"/>
      <c r="AL87" s="72"/>
      <c r="AM87" s="126">
        <f t="shared" si="9"/>
        <v>0</v>
      </c>
      <c r="AN87" s="61">
        <f t="shared" si="10"/>
        <v>0</v>
      </c>
      <c r="AO87" s="73">
        <f t="shared" si="12"/>
        <v>0</v>
      </c>
      <c r="AP87" s="109"/>
    </row>
    <row r="88" spans="1:42" s="3" customFormat="1" ht="23.25" hidden="1" customHeight="1" x14ac:dyDescent="0.3">
      <c r="A88" s="3">
        <v>74</v>
      </c>
      <c r="B88" s="62"/>
      <c r="C88" s="63"/>
      <c r="D88" s="64"/>
      <c r="E88" s="65"/>
      <c r="F88" s="66"/>
      <c r="G88" s="67"/>
      <c r="H88" s="68"/>
      <c r="I88" s="69"/>
      <c r="J88" s="69"/>
      <c r="K88" s="70"/>
      <c r="L88" s="71">
        <f>SUM(H88:K88)</f>
        <v>0</v>
      </c>
      <c r="M88" s="170" t="str">
        <f>IF(F88=0,"",H88/E88/F88)</f>
        <v/>
      </c>
      <c r="N88" s="171" t="str">
        <f t="shared" si="11"/>
        <v/>
      </c>
      <c r="O88" s="216"/>
      <c r="P88" s="216"/>
      <c r="Q88" s="216"/>
      <c r="R88" s="216"/>
      <c r="S88" s="173"/>
      <c r="T88" s="172"/>
      <c r="U88" s="171"/>
      <c r="V88" s="171"/>
      <c r="W88" s="171"/>
      <c r="X88" s="171"/>
      <c r="Y88" s="121"/>
      <c r="Z88" s="122"/>
      <c r="AA88" s="123"/>
      <c r="AB88" s="171"/>
      <c r="AC88" s="171"/>
      <c r="AD88" s="171"/>
      <c r="AE88" s="171"/>
      <c r="AF88" s="171"/>
      <c r="AG88" s="174"/>
      <c r="AH88" s="226"/>
      <c r="AI88" s="171"/>
      <c r="AJ88" s="173"/>
      <c r="AK88" s="216"/>
      <c r="AL88" s="72"/>
      <c r="AM88" s="126">
        <f t="shared" si="9"/>
        <v>0</v>
      </c>
      <c r="AN88" s="61">
        <f t="shared" si="10"/>
        <v>0</v>
      </c>
      <c r="AO88" s="73">
        <f t="shared" si="12"/>
        <v>0</v>
      </c>
      <c r="AP88" s="109"/>
    </row>
    <row r="89" spans="1:42" s="3" customFormat="1" ht="23.25" hidden="1" customHeight="1" x14ac:dyDescent="0.3">
      <c r="A89" s="3">
        <v>75</v>
      </c>
      <c r="B89" s="62"/>
      <c r="C89" s="63"/>
      <c r="D89" s="64"/>
      <c r="E89" s="65"/>
      <c r="F89" s="66"/>
      <c r="G89" s="67"/>
      <c r="H89" s="68"/>
      <c r="I89" s="69"/>
      <c r="J89" s="69"/>
      <c r="K89" s="70"/>
      <c r="L89" s="71">
        <f>SUM(H89:K89)</f>
        <v>0</v>
      </c>
      <c r="M89" s="175" t="str">
        <f>IF(F89=0,"",H89/E89/F89)</f>
        <v/>
      </c>
      <c r="N89" s="176" t="str">
        <f t="shared" si="11"/>
        <v/>
      </c>
      <c r="O89" s="217"/>
      <c r="P89" s="217"/>
      <c r="Q89" s="217"/>
      <c r="R89" s="217"/>
      <c r="S89" s="177"/>
      <c r="T89" s="178"/>
      <c r="U89" s="171"/>
      <c r="V89" s="171"/>
      <c r="W89" s="171"/>
      <c r="X89" s="171"/>
      <c r="Y89" s="110"/>
      <c r="Z89" s="111"/>
      <c r="AA89" s="112"/>
      <c r="AB89" s="171"/>
      <c r="AC89" s="171"/>
      <c r="AD89" s="171"/>
      <c r="AE89" s="179"/>
      <c r="AF89" s="171"/>
      <c r="AG89" s="174"/>
      <c r="AH89" s="227"/>
      <c r="AI89" s="176"/>
      <c r="AJ89" s="180"/>
      <c r="AK89" s="217"/>
      <c r="AL89" s="72"/>
      <c r="AM89" s="126">
        <f t="shared" si="9"/>
        <v>0</v>
      </c>
      <c r="AN89" s="61">
        <f t="shared" si="10"/>
        <v>0</v>
      </c>
      <c r="AO89" s="73">
        <f t="shared" si="12"/>
        <v>0</v>
      </c>
      <c r="AP89" s="109"/>
    </row>
    <row r="90" spans="1:42" s="3" customFormat="1" ht="11.25" x14ac:dyDescent="0.3">
      <c r="B90" s="74"/>
      <c r="C90" s="75"/>
      <c r="D90" s="76"/>
      <c r="E90" s="77"/>
      <c r="F90" s="77"/>
      <c r="G90" s="77"/>
      <c r="H90" s="78">
        <f>SUM(H15:H89)</f>
        <v>0</v>
      </c>
      <c r="I90" s="78">
        <f>SUM(I15:I89)</f>
        <v>0</v>
      </c>
      <c r="J90" s="78">
        <f>SUM(J15:J89)</f>
        <v>0</v>
      </c>
      <c r="K90" s="78">
        <f>SUM(K15:K89)</f>
        <v>0</v>
      </c>
      <c r="L90" s="79">
        <f>SUM(L15:L89)</f>
        <v>0</v>
      </c>
      <c r="M90" s="181">
        <f>COUNTIF(AN15:AN89,"&gt;0")-COUNTIF(AP15:AP89,"*0521*")+COUNTIF(AP15:AP89,"*REF 0521*")+COUNTIF(AP15:AP89,"*ANN 0521*")</f>
        <v>0</v>
      </c>
      <c r="N90" s="182" t="str">
        <f>+AK91</f>
        <v/>
      </c>
      <c r="O90" s="218"/>
      <c r="P90" s="218"/>
      <c r="Q90" s="218"/>
      <c r="R90" s="218"/>
      <c r="S90" s="115">
        <f>SUM(S15:S89)</f>
        <v>0</v>
      </c>
      <c r="T90" s="116">
        <f>SUM(T15:T89)</f>
        <v>0</v>
      </c>
      <c r="U90" s="114">
        <f>SUM(U15:U89)</f>
        <v>0</v>
      </c>
      <c r="V90" s="117">
        <f t="shared" ref="V90" si="13">SUM(V15:V89)</f>
        <v>0</v>
      </c>
      <c r="W90" s="107">
        <f>SUM(W15:W89)</f>
        <v>0</v>
      </c>
      <c r="X90" s="107">
        <f t="shared" ref="X90" si="14">SUM(X15:X89)</f>
        <v>0</v>
      </c>
      <c r="Y90" s="108">
        <f>SUM(Y15:Y89)</f>
        <v>0</v>
      </c>
      <c r="Z90" s="108">
        <f t="shared" ref="Z90:AL90" si="15">SUM(Z15:Z89)</f>
        <v>0</v>
      </c>
      <c r="AA90" s="80">
        <f t="shared" si="15"/>
        <v>0</v>
      </c>
      <c r="AB90" s="219">
        <f t="shared" si="15"/>
        <v>0</v>
      </c>
      <c r="AC90" s="219">
        <f t="shared" si="15"/>
        <v>0</v>
      </c>
      <c r="AD90" s="219">
        <f t="shared" si="15"/>
        <v>0</v>
      </c>
      <c r="AE90" s="113">
        <f t="shared" si="15"/>
        <v>0</v>
      </c>
      <c r="AF90" s="117">
        <f t="shared" si="15"/>
        <v>0</v>
      </c>
      <c r="AG90" s="106">
        <f t="shared" si="15"/>
        <v>0</v>
      </c>
      <c r="AH90" s="228">
        <f t="shared" si="15"/>
        <v>0</v>
      </c>
      <c r="AI90" s="117">
        <f t="shared" si="15"/>
        <v>0</v>
      </c>
      <c r="AJ90" s="120">
        <f t="shared" si="15"/>
        <v>0</v>
      </c>
      <c r="AK90" s="107">
        <f t="shared" si="15"/>
        <v>0</v>
      </c>
      <c r="AL90" s="81">
        <f t="shared" si="15"/>
        <v>0</v>
      </c>
      <c r="AM90" s="105">
        <f>SUM(AM15:AM89)</f>
        <v>0</v>
      </c>
      <c r="AN90" s="61">
        <f>SUM(AN15:AN89)</f>
        <v>0</v>
      </c>
      <c r="AO90" s="82">
        <f>SUM(AO15:AO89)</f>
        <v>0</v>
      </c>
      <c r="AP90" s="183"/>
    </row>
    <row r="91" spans="1:42" s="3" customFormat="1" ht="9.75" customHeight="1" x14ac:dyDescent="0.3">
      <c r="D91" s="83"/>
      <c r="E91" s="57"/>
      <c r="F91" s="57"/>
      <c r="G91" s="57"/>
      <c r="H91" s="84"/>
      <c r="I91" s="84"/>
      <c r="J91" s="84"/>
      <c r="K91" s="84"/>
      <c r="L91" s="84"/>
      <c r="M91" s="184"/>
      <c r="N91" s="185"/>
      <c r="O91" s="185"/>
      <c r="P91" s="185"/>
      <c r="Q91" s="185"/>
      <c r="R91" s="185"/>
      <c r="S91" s="185"/>
      <c r="T91" s="273"/>
      <c r="U91" s="273"/>
      <c r="W91" s="186">
        <f>(900*4)-W90</f>
        <v>3600</v>
      </c>
      <c r="Y91" s="185"/>
      <c r="Z91" s="185"/>
      <c r="AA91" s="185"/>
      <c r="AC91" s="185"/>
      <c r="AD91" s="185"/>
      <c r="AE91" s="229"/>
      <c r="AF91" s="187"/>
      <c r="AG91" s="186">
        <f>5000-AG90</f>
        <v>5000</v>
      </c>
      <c r="AI91" s="186"/>
      <c r="AJ91" s="186" t="str">
        <f>IFERROR(INDEX(U110:AC113,MATCH(C7,T110:T113,0),MATCH(C5,T110:AC110,1))-(AJ90),"")</f>
        <v/>
      </c>
      <c r="AK91" s="186" t="str">
        <f>IFERROR(INDEX(U104:AC107,MATCH(C7,T104:T107,0),MATCH(C5,T104:AC104,1))-(AK90),"")</f>
        <v/>
      </c>
      <c r="AL91" s="188">
        <f>AO3-AL90</f>
        <v>0</v>
      </c>
      <c r="AM91" s="229"/>
      <c r="AN91" s="189"/>
      <c r="AO91" s="190"/>
      <c r="AP91" s="183"/>
    </row>
    <row r="92" spans="1:42" s="3" customFormat="1" ht="15.75" customHeight="1" x14ac:dyDescent="0.2">
      <c r="B92" s="285" t="s">
        <v>52</v>
      </c>
      <c r="C92" s="285"/>
      <c r="D92" s="285"/>
      <c r="E92" s="285"/>
      <c r="F92" s="285"/>
      <c r="G92" s="285"/>
      <c r="H92" s="285"/>
      <c r="I92" s="285"/>
      <c r="J92" s="57"/>
      <c r="K92" s="57"/>
      <c r="L92" s="85"/>
      <c r="M92" s="191"/>
      <c r="S92" s="162"/>
      <c r="T92" s="274"/>
      <c r="U92" s="274"/>
      <c r="V92" s="191"/>
      <c r="W92" s="191"/>
      <c r="X92" s="191"/>
      <c r="Y92" s="191"/>
      <c r="Z92" s="191"/>
      <c r="AA92" s="192"/>
      <c r="AB92" s="192"/>
      <c r="AC92" s="192"/>
      <c r="AD92" s="192"/>
      <c r="AG92" s="275" t="str">
        <f>IFERROR(INDEX(#REF!,MATCH(C7,#REF!,0),MATCH(C5,#REF!,1))-(AG90+AH90+AI90+AK90+AF90),"")</f>
        <v/>
      </c>
      <c r="AH92" s="275"/>
      <c r="AI92" s="275"/>
      <c r="AJ92" s="275"/>
      <c r="AK92" s="275"/>
      <c r="AN92" s="276" t="s">
        <v>57</v>
      </c>
      <c r="AO92" s="276"/>
    </row>
    <row r="93" spans="1:42" s="3" customFormat="1" ht="29.25" customHeight="1" x14ac:dyDescent="0.3">
      <c r="B93" s="278" t="s">
        <v>86</v>
      </c>
      <c r="C93" s="279"/>
      <c r="D93" s="279"/>
      <c r="E93" s="279"/>
      <c r="F93" s="279"/>
      <c r="G93" s="279"/>
      <c r="H93" s="279"/>
      <c r="I93" s="280"/>
      <c r="J93" s="57"/>
      <c r="K93" s="57"/>
      <c r="M93" s="193"/>
      <c r="N93" s="193"/>
      <c r="O93" s="193"/>
      <c r="P93" s="193"/>
      <c r="Q93" s="193"/>
      <c r="R93" s="193"/>
      <c r="S93" s="193"/>
      <c r="T93" s="274"/>
      <c r="U93" s="274"/>
      <c r="V93" s="193"/>
      <c r="W93" s="193"/>
      <c r="X93" s="193"/>
      <c r="Y93" s="193"/>
      <c r="Z93" s="193"/>
      <c r="AA93" s="193"/>
      <c r="AB93" s="193"/>
      <c r="AC93" s="193"/>
      <c r="AD93" s="193"/>
      <c r="AE93" s="193"/>
      <c r="AF93" s="193"/>
      <c r="AG93" s="193"/>
      <c r="AH93" s="193"/>
      <c r="AI93" s="193"/>
      <c r="AJ93" s="193"/>
      <c r="AK93" s="193"/>
      <c r="AL93" s="193"/>
      <c r="AM93" s="193"/>
      <c r="AN93" s="194">
        <f>AO90+AO5-AL91</f>
        <v>0</v>
      </c>
      <c r="AO93" s="127" t="e">
        <f>+AN93/L90</f>
        <v>#DIV/0!</v>
      </c>
    </row>
    <row r="94" spans="1:42" s="3" customFormat="1" ht="22.5" customHeight="1" x14ac:dyDescent="0.2">
      <c r="B94" s="281"/>
      <c r="C94" s="282"/>
      <c r="D94" s="282"/>
      <c r="E94" s="282"/>
      <c r="F94" s="282"/>
      <c r="G94" s="282"/>
      <c r="H94" s="282"/>
      <c r="I94" s="283"/>
      <c r="J94" s="86"/>
      <c r="K94" s="86"/>
      <c r="L94" s="87"/>
      <c r="M94" s="195"/>
      <c r="N94" s="195"/>
      <c r="O94" s="195"/>
      <c r="P94" s="195"/>
      <c r="Q94" s="195"/>
      <c r="R94" s="195"/>
      <c r="S94" s="195"/>
      <c r="T94" s="195"/>
      <c r="U94" s="196"/>
      <c r="V94" s="195"/>
      <c r="W94" s="195"/>
      <c r="X94" s="195"/>
      <c r="Y94" s="195"/>
      <c r="Z94" s="195"/>
      <c r="AA94" s="195"/>
      <c r="AB94" s="195"/>
      <c r="AC94" s="195"/>
      <c r="AD94" s="195"/>
      <c r="AE94" s="197"/>
      <c r="AF94" s="198"/>
      <c r="AG94" s="198"/>
      <c r="AH94" s="198"/>
      <c r="AI94" s="198"/>
      <c r="AJ94" s="199"/>
      <c r="AK94" s="199"/>
      <c r="AL94" s="200"/>
      <c r="AM94" s="201"/>
      <c r="AN94" s="276" t="s">
        <v>58</v>
      </c>
      <c r="AO94" s="276"/>
    </row>
    <row r="95" spans="1:42" s="89" customFormat="1" ht="28.5" customHeight="1" x14ac:dyDescent="0.3">
      <c r="B95" s="281"/>
      <c r="C95" s="282"/>
      <c r="D95" s="282"/>
      <c r="E95" s="282"/>
      <c r="F95" s="282"/>
      <c r="G95" s="282"/>
      <c r="H95" s="282"/>
      <c r="I95" s="283"/>
      <c r="J95" s="88"/>
      <c r="K95" s="88"/>
      <c r="M95" s="277"/>
      <c r="N95" s="277"/>
      <c r="O95" s="277"/>
      <c r="P95" s="277"/>
      <c r="Q95" s="277"/>
      <c r="R95" s="277"/>
      <c r="S95" s="277"/>
      <c r="T95" s="277"/>
      <c r="U95" s="277"/>
      <c r="V95" s="277"/>
      <c r="W95" s="277"/>
      <c r="X95" s="277"/>
      <c r="Y95" s="277"/>
      <c r="Z95" s="277"/>
      <c r="AA95" s="277"/>
      <c r="AB95" s="277"/>
      <c r="AC95" s="277"/>
      <c r="AD95" s="277"/>
      <c r="AE95" s="277"/>
      <c r="AF95" s="277"/>
      <c r="AG95" s="277"/>
      <c r="AH95" s="277"/>
      <c r="AI95" s="277"/>
      <c r="AJ95" s="277"/>
      <c r="AK95" s="277"/>
      <c r="AL95" s="277"/>
      <c r="AM95" s="277"/>
      <c r="AN95" s="202">
        <f>AM90-AO4</f>
        <v>0</v>
      </c>
      <c r="AO95" s="128" t="e">
        <f>+AN95/L90</f>
        <v>#DIV/0!</v>
      </c>
    </row>
    <row r="96" spans="1:42" s="87" customFormat="1" ht="19.5" customHeight="1" x14ac:dyDescent="0.3">
      <c r="B96" s="281"/>
      <c r="C96" s="282"/>
      <c r="D96" s="282"/>
      <c r="E96" s="282"/>
      <c r="F96" s="282"/>
      <c r="G96" s="282"/>
      <c r="H96" s="282"/>
      <c r="I96" s="283"/>
      <c r="J96" s="88"/>
      <c r="K96" s="88"/>
      <c r="L96" s="88"/>
      <c r="M96" s="90"/>
      <c r="S96" s="203"/>
      <c r="T96" s="203"/>
      <c r="U96" s="203"/>
      <c r="V96" s="203"/>
      <c r="W96" s="203"/>
      <c r="X96" s="203"/>
      <c r="Y96" s="203"/>
      <c r="Z96" s="203"/>
      <c r="AA96" s="203"/>
      <c r="AB96" s="203"/>
      <c r="AC96" s="203"/>
      <c r="AD96" s="203"/>
      <c r="AE96" s="203"/>
      <c r="AF96" s="203"/>
      <c r="AG96" s="203"/>
      <c r="AH96" s="203"/>
      <c r="AI96" s="203"/>
      <c r="AJ96" s="203"/>
    </row>
    <row r="97" spans="2:42" s="87" customFormat="1" ht="15.75" customHeight="1" x14ac:dyDescent="0.2">
      <c r="B97" s="281"/>
      <c r="C97" s="282"/>
      <c r="D97" s="282"/>
      <c r="E97" s="282"/>
      <c r="F97" s="282"/>
      <c r="G97" s="282"/>
      <c r="H97" s="282"/>
      <c r="I97" s="283"/>
      <c r="J97" s="88"/>
      <c r="K97" s="88"/>
      <c r="L97" s="88"/>
      <c r="M97" s="90"/>
      <c r="N97" s="204"/>
      <c r="O97" s="204"/>
      <c r="P97" s="204"/>
      <c r="Q97" s="204"/>
      <c r="R97" s="204"/>
      <c r="S97" s="203"/>
      <c r="T97" s="203"/>
      <c r="U97" s="203"/>
      <c r="V97" s="203"/>
      <c r="W97" s="203"/>
      <c r="X97" s="203"/>
      <c r="Y97" s="203"/>
      <c r="Z97" s="203"/>
      <c r="AA97" s="203"/>
      <c r="AB97" s="203"/>
      <c r="AC97" s="203"/>
      <c r="AD97" s="203"/>
      <c r="AE97" s="203"/>
      <c r="AF97" s="203"/>
      <c r="AG97" s="203"/>
      <c r="AH97" s="203"/>
      <c r="AJ97" s="203"/>
      <c r="AK97" s="205"/>
      <c r="AL97" s="91"/>
      <c r="AO97" s="203"/>
      <c r="AP97" s="90"/>
    </row>
    <row r="98" spans="2:42" s="87" customFormat="1" ht="23.25" customHeight="1" x14ac:dyDescent="0.2">
      <c r="B98" s="284"/>
      <c r="C98" s="285"/>
      <c r="D98" s="285"/>
      <c r="E98" s="285"/>
      <c r="F98" s="285"/>
      <c r="G98" s="285"/>
      <c r="H98" s="285"/>
      <c r="I98" s="286"/>
      <c r="J98" s="88"/>
      <c r="K98" s="88"/>
      <c r="N98" s="204"/>
      <c r="O98" s="204"/>
      <c r="P98" s="204"/>
      <c r="Q98" s="204"/>
      <c r="R98" s="204"/>
      <c r="S98" s="203"/>
      <c r="T98" s="203"/>
      <c r="U98" s="203"/>
      <c r="V98" s="203"/>
      <c r="W98" s="203"/>
      <c r="X98" s="203"/>
      <c r="Y98" s="203"/>
      <c r="Z98" s="203"/>
      <c r="AA98" s="203"/>
      <c r="AB98" s="203"/>
      <c r="AC98" s="203"/>
      <c r="AD98" s="203"/>
      <c r="AE98" s="203"/>
      <c r="AF98" s="203"/>
      <c r="AG98" s="203"/>
      <c r="AH98" s="203"/>
      <c r="AI98" s="203"/>
      <c r="AO98" s="203"/>
      <c r="AP98" s="90"/>
    </row>
    <row r="99" spans="2:42" s="87" customFormat="1" ht="23.25" customHeight="1" x14ac:dyDescent="0.2">
      <c r="B99" s="92"/>
      <c r="C99" s="92"/>
      <c r="D99" s="92"/>
      <c r="E99" s="92"/>
      <c r="F99" s="92"/>
      <c r="G99" s="92"/>
      <c r="H99" s="92"/>
      <c r="I99" s="92"/>
      <c r="J99" s="88"/>
      <c r="K99" s="88"/>
      <c r="N99" s="204"/>
      <c r="O99" s="204"/>
      <c r="P99" s="204"/>
      <c r="Q99" s="204"/>
      <c r="R99" s="204"/>
      <c r="S99" s="203"/>
      <c r="T99" s="203"/>
      <c r="U99" s="203"/>
      <c r="V99" s="203"/>
      <c r="W99" s="203"/>
      <c r="X99" s="203"/>
      <c r="Y99" s="203"/>
      <c r="Z99" s="203"/>
      <c r="AA99" s="203"/>
      <c r="AB99" s="203"/>
      <c r="AC99" s="203"/>
      <c r="AD99" s="203"/>
      <c r="AE99" s="203"/>
      <c r="AF99" s="203"/>
      <c r="AG99" s="203"/>
      <c r="AH99" s="203"/>
      <c r="AI99" s="203"/>
      <c r="AO99" s="203"/>
      <c r="AP99" s="90"/>
    </row>
    <row r="100" spans="2:42" s="87" customFormat="1" ht="6.75" customHeight="1" x14ac:dyDescent="0.3">
      <c r="D100" s="93"/>
      <c r="J100" s="88"/>
      <c r="K100" s="88"/>
      <c r="L100" s="88"/>
      <c r="M100" s="90"/>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O100" s="203"/>
      <c r="AP100" s="90"/>
    </row>
    <row r="101" spans="2:42" s="87" customFormat="1" ht="15" hidden="1" customHeight="1" x14ac:dyDescent="0.3">
      <c r="H101" s="94"/>
    </row>
    <row r="102" spans="2:42" s="87" customFormat="1" ht="16.5" hidden="1" customHeight="1" x14ac:dyDescent="0.3"/>
    <row r="103" spans="2:42" s="87" customFormat="1" ht="15" hidden="1" customHeight="1" x14ac:dyDescent="0.3">
      <c r="T103" s="206" t="s">
        <v>59</v>
      </c>
      <c r="U103" s="207" t="s">
        <v>60</v>
      </c>
      <c r="V103" s="208"/>
      <c r="W103" s="209" t="s">
        <v>61</v>
      </c>
      <c r="X103" s="209" t="s">
        <v>62</v>
      </c>
      <c r="Y103" s="209" t="s">
        <v>63</v>
      </c>
      <c r="Z103" s="209" t="s">
        <v>64</v>
      </c>
      <c r="AA103" s="209" t="s">
        <v>65</v>
      </c>
      <c r="AB103" s="209" t="s">
        <v>66</v>
      </c>
      <c r="AC103" s="209" t="s">
        <v>67</v>
      </c>
    </row>
    <row r="104" spans="2:42" s="87" customFormat="1" ht="20.25" hidden="1" customHeight="1" x14ac:dyDescent="0.3">
      <c r="S104" s="90"/>
      <c r="U104" s="95">
        <v>0</v>
      </c>
      <c r="V104" s="95">
        <v>10</v>
      </c>
      <c r="W104" s="95">
        <v>11</v>
      </c>
      <c r="X104" s="95">
        <v>20</v>
      </c>
      <c r="Y104" s="95">
        <v>30</v>
      </c>
      <c r="Z104" s="95">
        <v>40</v>
      </c>
      <c r="AA104" s="95">
        <v>50</v>
      </c>
      <c r="AB104" s="95">
        <v>300</v>
      </c>
      <c r="AC104" s="95">
        <v>99999999999</v>
      </c>
    </row>
    <row r="105" spans="2:42" s="87" customFormat="1" ht="20.25" hidden="1" customHeight="1" x14ac:dyDescent="0.3">
      <c r="B105" s="49"/>
      <c r="C105" s="96"/>
      <c r="D105" s="96"/>
      <c r="E105" s="97"/>
      <c r="F105" s="97"/>
      <c r="G105" s="96"/>
      <c r="S105" s="90"/>
      <c r="T105" s="95" t="s">
        <v>68</v>
      </c>
      <c r="U105" s="210" t="s">
        <v>69</v>
      </c>
      <c r="V105" s="210" t="s">
        <v>69</v>
      </c>
      <c r="W105" s="210" t="s">
        <v>69</v>
      </c>
      <c r="X105" s="210" t="s">
        <v>69</v>
      </c>
      <c r="Y105" s="210" t="s">
        <v>69</v>
      </c>
      <c r="Z105" s="210" t="s">
        <v>69</v>
      </c>
      <c r="AA105" s="210" t="s">
        <v>69</v>
      </c>
      <c r="AB105" s="210" t="s">
        <v>89</v>
      </c>
      <c r="AC105" s="210" t="s">
        <v>69</v>
      </c>
    </row>
    <row r="106" spans="2:42" s="87" customFormat="1" ht="20.25" hidden="1" customHeight="1" x14ac:dyDescent="0.2">
      <c r="B106" s="49"/>
      <c r="C106" s="96"/>
      <c r="D106" s="96"/>
      <c r="E106" s="97"/>
      <c r="F106" s="97"/>
      <c r="S106" s="90"/>
      <c r="T106" s="95" t="s">
        <v>70</v>
      </c>
      <c r="U106" s="211">
        <v>2000</v>
      </c>
      <c r="V106" s="211">
        <v>2000</v>
      </c>
      <c r="W106" s="211">
        <v>2000</v>
      </c>
      <c r="X106" s="211">
        <v>2000</v>
      </c>
      <c r="Y106" s="211">
        <v>2000</v>
      </c>
      <c r="Z106" s="211">
        <v>2000</v>
      </c>
      <c r="AA106" s="211">
        <v>2000</v>
      </c>
      <c r="AB106" s="212" t="s">
        <v>69</v>
      </c>
      <c r="AC106" s="211" t="s">
        <v>69</v>
      </c>
    </row>
    <row r="107" spans="2:42" s="87" customFormat="1" ht="27" hidden="1" customHeight="1" x14ac:dyDescent="0.3">
      <c r="B107" s="49"/>
      <c r="C107" s="96"/>
      <c r="D107" s="96"/>
      <c r="E107" s="97"/>
      <c r="F107" s="97"/>
      <c r="S107" s="90"/>
      <c r="T107" s="95" t="s">
        <v>71</v>
      </c>
      <c r="U107" s="211">
        <v>2000</v>
      </c>
      <c r="V107" s="211">
        <v>2000</v>
      </c>
      <c r="W107" s="211">
        <v>6000</v>
      </c>
      <c r="X107" s="211">
        <v>6000</v>
      </c>
      <c r="Y107" s="211">
        <v>6000</v>
      </c>
      <c r="Z107" s="211">
        <v>6000</v>
      </c>
      <c r="AA107" s="211">
        <v>6000</v>
      </c>
      <c r="AB107" s="211" t="s">
        <v>69</v>
      </c>
      <c r="AC107" s="211" t="s">
        <v>69</v>
      </c>
    </row>
    <row r="108" spans="2:42" s="87" customFormat="1" ht="20.25" hidden="1" customHeight="1" x14ac:dyDescent="0.2">
      <c r="B108" s="49"/>
      <c r="C108" s="96"/>
      <c r="D108" s="96"/>
      <c r="E108" s="97"/>
      <c r="F108" s="97"/>
      <c r="L108" s="49"/>
      <c r="M108" s="203"/>
      <c r="N108" s="203"/>
      <c r="O108" s="203"/>
      <c r="P108" s="203"/>
      <c r="Q108" s="203"/>
      <c r="R108" s="203"/>
      <c r="S108" s="213"/>
      <c r="T108" s="1"/>
      <c r="U108" s="1"/>
      <c r="V108" s="1"/>
      <c r="W108" s="1"/>
      <c r="X108" s="1"/>
      <c r="Y108" s="1"/>
      <c r="Z108" s="1"/>
      <c r="AA108" s="1"/>
      <c r="AB108" s="1"/>
      <c r="AC108" s="90"/>
      <c r="AD108" s="49"/>
      <c r="AE108" s="49"/>
      <c r="AF108" s="49"/>
      <c r="AG108" s="49"/>
      <c r="AH108" s="49"/>
      <c r="AI108" s="49"/>
      <c r="AJ108" s="49"/>
      <c r="AK108" s="49"/>
      <c r="AL108" s="49"/>
      <c r="AM108" s="49"/>
      <c r="AN108" s="49"/>
      <c r="AO108" s="49"/>
      <c r="AP108" s="49"/>
    </row>
    <row r="109" spans="2:42" s="87" customFormat="1" ht="15.75" hidden="1" customHeight="1" x14ac:dyDescent="0.3">
      <c r="D109" s="93"/>
      <c r="E109" s="90"/>
      <c r="H109" s="90"/>
      <c r="I109" s="96"/>
      <c r="S109" s="90"/>
      <c r="T109" s="206" t="s">
        <v>90</v>
      </c>
      <c r="U109" s="207" t="s">
        <v>60</v>
      </c>
      <c r="V109" s="208"/>
      <c r="W109" s="209" t="s">
        <v>61</v>
      </c>
      <c r="X109" s="209" t="s">
        <v>62</v>
      </c>
      <c r="Y109" s="209" t="s">
        <v>63</v>
      </c>
      <c r="Z109" s="209" t="s">
        <v>64</v>
      </c>
      <c r="AA109" s="209" t="s">
        <v>65</v>
      </c>
      <c r="AB109" s="209" t="s">
        <v>66</v>
      </c>
      <c r="AC109" s="209" t="s">
        <v>67</v>
      </c>
    </row>
    <row r="110" spans="2:42" s="87" customFormat="1" ht="15.75" hidden="1" customHeight="1" x14ac:dyDescent="0.3">
      <c r="D110" s="93"/>
      <c r="E110" s="90"/>
      <c r="H110" s="90"/>
      <c r="I110" s="90"/>
      <c r="U110" s="95">
        <v>0</v>
      </c>
      <c r="V110" s="95">
        <v>10</v>
      </c>
      <c r="W110" s="95">
        <v>11</v>
      </c>
      <c r="X110" s="95">
        <v>20</v>
      </c>
      <c r="Y110" s="95">
        <v>30</v>
      </c>
      <c r="Z110" s="95">
        <v>40</v>
      </c>
      <c r="AA110" s="95">
        <v>50</v>
      </c>
      <c r="AB110" s="95">
        <v>300</v>
      </c>
      <c r="AC110" s="95">
        <v>99999999999</v>
      </c>
    </row>
    <row r="111" spans="2:42" s="87" customFormat="1" ht="15.75" hidden="1" customHeight="1" x14ac:dyDescent="0.3">
      <c r="D111" s="93"/>
      <c r="I111" s="90"/>
      <c r="S111" s="90"/>
      <c r="T111" s="95" t="s">
        <v>68</v>
      </c>
      <c r="U111" s="210" t="s">
        <v>69</v>
      </c>
      <c r="V111" s="210" t="s">
        <v>69</v>
      </c>
      <c r="W111" s="210" t="s">
        <v>69</v>
      </c>
      <c r="X111" s="210" t="s">
        <v>69</v>
      </c>
      <c r="Y111" s="210" t="s">
        <v>69</v>
      </c>
      <c r="Z111" s="210" t="s">
        <v>69</v>
      </c>
      <c r="AA111" s="210" t="s">
        <v>69</v>
      </c>
      <c r="AB111" s="210">
        <v>5000</v>
      </c>
      <c r="AC111" s="210" t="s">
        <v>69</v>
      </c>
    </row>
    <row r="112" spans="2:42" s="87" customFormat="1" ht="15.75" hidden="1" customHeight="1" x14ac:dyDescent="0.2">
      <c r="B112" s="99"/>
      <c r="C112" s="99"/>
      <c r="D112" s="100"/>
      <c r="E112" s="99"/>
      <c r="F112" s="99"/>
      <c r="G112" s="99"/>
      <c r="H112" s="99"/>
      <c r="S112" s="90"/>
      <c r="T112" s="95" t="s">
        <v>70</v>
      </c>
      <c r="U112" s="210" t="s">
        <v>69</v>
      </c>
      <c r="V112" s="210" t="s">
        <v>69</v>
      </c>
      <c r="W112" s="210" t="s">
        <v>69</v>
      </c>
      <c r="X112" s="210" t="s">
        <v>69</v>
      </c>
      <c r="Y112" s="210" t="s">
        <v>69</v>
      </c>
      <c r="Z112" s="210" t="s">
        <v>69</v>
      </c>
      <c r="AA112" s="210" t="s">
        <v>69</v>
      </c>
      <c r="AB112" s="212" t="s">
        <v>69</v>
      </c>
      <c r="AC112" s="211" t="s">
        <v>69</v>
      </c>
    </row>
    <row r="113" spans="1:42" s="49" customFormat="1" ht="13.5" hidden="1" customHeight="1" x14ac:dyDescent="0.3">
      <c r="B113" s="99"/>
      <c r="C113" s="99"/>
      <c r="D113" s="100"/>
      <c r="E113" s="99"/>
      <c r="F113" s="99"/>
      <c r="G113" s="99"/>
      <c r="H113" s="99"/>
      <c r="L113" s="87"/>
      <c r="M113" s="203"/>
      <c r="N113" s="203"/>
      <c r="O113" s="203"/>
      <c r="P113" s="203"/>
      <c r="Q113" s="203"/>
      <c r="R113" s="203"/>
      <c r="S113" s="203"/>
      <c r="T113" s="95" t="s">
        <v>71</v>
      </c>
      <c r="U113" s="210" t="s">
        <v>69</v>
      </c>
      <c r="V113" s="210" t="s">
        <v>69</v>
      </c>
      <c r="W113" s="210" t="s">
        <v>69</v>
      </c>
      <c r="X113" s="210" t="s">
        <v>69</v>
      </c>
      <c r="Y113" s="210" t="s">
        <v>69</v>
      </c>
      <c r="Z113" s="210" t="s">
        <v>69</v>
      </c>
      <c r="AA113" s="210" t="s">
        <v>69</v>
      </c>
      <c r="AB113" s="211" t="s">
        <v>69</v>
      </c>
      <c r="AC113" s="211" t="s">
        <v>69</v>
      </c>
      <c r="AD113" s="87"/>
      <c r="AE113" s="87"/>
      <c r="AF113" s="87"/>
      <c r="AG113" s="87"/>
      <c r="AH113" s="87"/>
      <c r="AI113" s="87"/>
      <c r="AJ113" s="87"/>
      <c r="AK113" s="87"/>
      <c r="AL113" s="87"/>
      <c r="AM113" s="87"/>
      <c r="AN113" s="87"/>
      <c r="AO113" s="87"/>
      <c r="AP113" s="87"/>
    </row>
    <row r="114" spans="1:42" s="49" customFormat="1" ht="15.75" hidden="1" customHeight="1" x14ac:dyDescent="0.2">
      <c r="B114" s="99"/>
      <c r="C114" s="99"/>
      <c r="D114" s="100"/>
      <c r="E114" s="99"/>
      <c r="F114" s="99"/>
      <c r="G114" s="99"/>
      <c r="H114" s="99"/>
      <c r="M114" s="203"/>
      <c r="N114" s="203"/>
      <c r="O114" s="203"/>
      <c r="P114" s="203"/>
      <c r="Q114" s="203"/>
      <c r="R114" s="203"/>
      <c r="S114" s="213"/>
      <c r="T114" s="1"/>
      <c r="U114" s="1"/>
      <c r="V114" s="1"/>
      <c r="W114" s="1"/>
      <c r="X114" s="1"/>
      <c r="Y114" s="1"/>
      <c r="Z114" s="1"/>
      <c r="AA114" s="1"/>
      <c r="AB114" s="1"/>
      <c r="AC114" s="90"/>
    </row>
    <row r="115" spans="1:42" s="49" customFormat="1" ht="15.75" hidden="1" customHeight="1" x14ac:dyDescent="0.2">
      <c r="B115" s="1"/>
      <c r="C115" s="1"/>
      <c r="D115" s="2"/>
      <c r="E115" s="1"/>
      <c r="F115" s="1"/>
      <c r="G115" s="1"/>
      <c r="H115" s="1"/>
      <c r="M115" s="203"/>
      <c r="N115" s="203"/>
      <c r="O115" s="203"/>
      <c r="P115" s="203"/>
      <c r="Q115" s="203"/>
      <c r="R115" s="203"/>
      <c r="S115" s="87"/>
      <c r="T115" s="206" t="s">
        <v>72</v>
      </c>
      <c r="U115" s="101">
        <v>-11</v>
      </c>
      <c r="V115" s="101">
        <v>-11</v>
      </c>
      <c r="W115" s="101" t="s">
        <v>62</v>
      </c>
      <c r="X115" s="101" t="s">
        <v>73</v>
      </c>
      <c r="Y115" s="101" t="s">
        <v>74</v>
      </c>
      <c r="Z115" s="101" t="s">
        <v>75</v>
      </c>
      <c r="AA115" s="101" t="s">
        <v>76</v>
      </c>
      <c r="AB115" s="214"/>
      <c r="AC115" s="162"/>
    </row>
    <row r="116" spans="1:42" s="99" customFormat="1" ht="15.75" hidden="1" customHeight="1" x14ac:dyDescent="0.2">
      <c r="A116" s="1"/>
      <c r="B116" s="1"/>
      <c r="C116" s="1"/>
      <c r="D116" s="2"/>
      <c r="E116" s="1"/>
      <c r="F116" s="1"/>
      <c r="G116" s="1"/>
      <c r="H116" s="1"/>
      <c r="I116" s="88"/>
      <c r="J116" s="88"/>
      <c r="K116" s="88"/>
      <c r="L116" s="49"/>
      <c r="M116" s="203"/>
      <c r="N116" s="203"/>
      <c r="O116" s="203"/>
      <c r="P116" s="203"/>
      <c r="Q116" s="203"/>
      <c r="R116" s="203"/>
      <c r="S116" s="87"/>
      <c r="T116" s="102"/>
      <c r="U116" s="103">
        <v>0</v>
      </c>
      <c r="V116" s="103">
        <v>11</v>
      </c>
      <c r="W116" s="103">
        <v>20</v>
      </c>
      <c r="X116" s="103">
        <v>50</v>
      </c>
      <c r="Y116" s="103">
        <v>100</v>
      </c>
      <c r="Z116" s="103">
        <v>300</v>
      </c>
      <c r="AA116" s="104">
        <v>999999999</v>
      </c>
      <c r="AB116" s="215"/>
      <c r="AC116" s="162"/>
      <c r="AD116" s="49"/>
      <c r="AE116" s="49"/>
      <c r="AF116" s="49"/>
      <c r="AG116" s="49"/>
      <c r="AH116" s="49"/>
      <c r="AI116" s="49"/>
      <c r="AJ116" s="49"/>
      <c r="AK116" s="49"/>
      <c r="AL116" s="49"/>
      <c r="AM116" s="49"/>
      <c r="AN116" s="49"/>
      <c r="AO116" s="49"/>
      <c r="AP116" s="49"/>
    </row>
    <row r="117" spans="1:42" s="99" customFormat="1" ht="15.75" hidden="1" customHeight="1" x14ac:dyDescent="0.2">
      <c r="A117" s="1"/>
      <c r="B117" s="1"/>
      <c r="C117" s="1"/>
      <c r="D117" s="2"/>
      <c r="E117" s="1"/>
      <c r="F117" s="1"/>
      <c r="G117" s="1"/>
      <c r="H117" s="1"/>
      <c r="L117" s="88"/>
      <c r="M117" s="156"/>
      <c r="N117" s="213"/>
      <c r="O117" s="213"/>
      <c r="P117" s="213"/>
      <c r="Q117" s="213"/>
      <c r="R117" s="213"/>
      <c r="S117" s="87"/>
      <c r="T117" s="103" t="s">
        <v>68</v>
      </c>
      <c r="U117" s="210">
        <f t="shared" ref="U117:AA118" si="16">1/0.7*0.3</f>
        <v>0.42857142857142855</v>
      </c>
      <c r="V117" s="210">
        <f t="shared" si="16"/>
        <v>0.42857142857142855</v>
      </c>
      <c r="W117" s="210">
        <f t="shared" si="16"/>
        <v>0.42857142857142855</v>
      </c>
      <c r="X117" s="210">
        <f t="shared" si="16"/>
        <v>0.42857142857142855</v>
      </c>
      <c r="Y117" s="210">
        <f t="shared" si="16"/>
        <v>0.42857142857142855</v>
      </c>
      <c r="Z117" s="210">
        <f t="shared" si="16"/>
        <v>0.42857142857142855</v>
      </c>
      <c r="AA117" s="210">
        <f t="shared" si="16"/>
        <v>0.42857142857142855</v>
      </c>
      <c r="AB117" s="162"/>
      <c r="AC117" s="162"/>
    </row>
    <row r="118" spans="1:42" ht="15.75" hidden="1" customHeight="1" x14ac:dyDescent="0.2">
      <c r="L118" s="99"/>
      <c r="M118" s="156"/>
      <c r="N118" s="213"/>
      <c r="O118" s="213"/>
      <c r="P118" s="213"/>
      <c r="Q118" s="213"/>
      <c r="R118" s="213"/>
      <c r="S118" s="87"/>
      <c r="T118" s="103" t="s">
        <v>70</v>
      </c>
      <c r="U118" s="210">
        <f t="shared" si="16"/>
        <v>0.42857142857142855</v>
      </c>
      <c r="V118" s="210">
        <f t="shared" si="16"/>
        <v>0.42857142857142855</v>
      </c>
      <c r="W118" s="210">
        <f t="shared" si="16"/>
        <v>0.42857142857142855</v>
      </c>
      <c r="X118" s="98">
        <f t="shared" si="16"/>
        <v>0.42857142857142855</v>
      </c>
      <c r="Y118" s="98">
        <f t="shared" si="16"/>
        <v>0.42857142857142855</v>
      </c>
      <c r="Z118" s="210">
        <f t="shared" si="16"/>
        <v>0.42857142857142855</v>
      </c>
      <c r="AA118" s="210">
        <f t="shared" si="16"/>
        <v>0.42857142857142855</v>
      </c>
      <c r="AB118" s="162"/>
      <c r="AC118" s="156"/>
      <c r="AD118" s="87"/>
      <c r="AE118" s="87"/>
      <c r="AF118" s="87"/>
      <c r="AG118" s="87"/>
      <c r="AH118" s="99"/>
      <c r="AI118" s="99"/>
      <c r="AJ118" s="99"/>
      <c r="AK118" s="99"/>
      <c r="AL118" s="99"/>
      <c r="AM118" s="99"/>
      <c r="AN118" s="99"/>
      <c r="AO118" s="99"/>
      <c r="AP118" s="99"/>
    </row>
    <row r="119" spans="1:42" x14ac:dyDescent="0.2">
      <c r="S119" s="87"/>
      <c r="T119" s="49"/>
      <c r="U119" s="162"/>
      <c r="V119" s="162"/>
      <c r="W119" s="162"/>
      <c r="X119" s="49"/>
      <c r="Y119" s="49"/>
      <c r="Z119" s="162"/>
      <c r="AA119" s="162"/>
      <c r="AB119" s="162"/>
      <c r="AC119" s="156"/>
    </row>
  </sheetData>
  <dataConsolidate/>
  <mergeCells count="54">
    <mergeCell ref="B10:K10"/>
    <mergeCell ref="D12:D14"/>
    <mergeCell ref="I12:I14"/>
    <mergeCell ref="C12:C14"/>
    <mergeCell ref="L12:L14"/>
    <mergeCell ref="J12:J14"/>
    <mergeCell ref="F12:F14"/>
    <mergeCell ref="B12:B14"/>
    <mergeCell ref="H12:H14"/>
    <mergeCell ref="K12:K14"/>
    <mergeCell ref="Q12:Q14"/>
    <mergeCell ref="R12:R14"/>
    <mergeCell ref="E12:E14"/>
    <mergeCell ref="G12:G14"/>
    <mergeCell ref="B92:I92"/>
    <mergeCell ref="B93:I98"/>
    <mergeCell ref="M12:M14"/>
    <mergeCell ref="N12:N14"/>
    <mergeCell ref="O12:O14"/>
    <mergeCell ref="P12:P14"/>
    <mergeCell ref="T91:U93"/>
    <mergeCell ref="AG92:AK92"/>
    <mergeCell ref="AN92:AO92"/>
    <mergeCell ref="AN94:AO94"/>
    <mergeCell ref="M95:AM95"/>
    <mergeCell ref="AM8:AN8"/>
    <mergeCell ref="AE10:AN10"/>
    <mergeCell ref="S12:T12"/>
    <mergeCell ref="W12:W14"/>
    <mergeCell ref="X12:X14"/>
    <mergeCell ref="Y12:AA12"/>
    <mergeCell ref="AB12:AD12"/>
    <mergeCell ref="AM12:AM14"/>
    <mergeCell ref="AN12:AN14"/>
    <mergeCell ref="Y13:Y14"/>
    <mergeCell ref="AB13:AB14"/>
    <mergeCell ref="AC13:AC14"/>
    <mergeCell ref="U12:U14"/>
    <mergeCell ref="V12:V14"/>
    <mergeCell ref="AL12:AL14"/>
    <mergeCell ref="AJ12:AJ14"/>
    <mergeCell ref="AO12:AO14"/>
    <mergeCell ref="AP12:AP14"/>
    <mergeCell ref="S13:S14"/>
    <mergeCell ref="T13:T14"/>
    <mergeCell ref="Z13:Z14"/>
    <mergeCell ref="AA13:AA14"/>
    <mergeCell ref="AD13:AD14"/>
    <mergeCell ref="AH12:AH14"/>
    <mergeCell ref="AK12:AK14"/>
    <mergeCell ref="AG12:AG14"/>
    <mergeCell ref="AE12:AE14"/>
    <mergeCell ref="AF12:AF14"/>
    <mergeCell ref="AI12:AI14"/>
  </mergeCells>
  <conditionalFormatting sqref="G15:G89">
    <cfRule type="expression" dxfId="138" priority="325" stopIfTrue="1">
      <formula>G15="intra"</formula>
    </cfRule>
  </conditionalFormatting>
  <conditionalFormatting sqref="L27:L90">
    <cfRule type="cellIs" dxfId="68" priority="69" operator="equal">
      <formula>0</formula>
    </cfRule>
  </conditionalFormatting>
  <conditionalFormatting sqref="AM27:AM90">
    <cfRule type="cellIs" dxfId="67" priority="68" stopIfTrue="1" operator="equal">
      <formula>0</formula>
    </cfRule>
  </conditionalFormatting>
  <conditionalFormatting sqref="AL91">
    <cfRule type="cellIs" dxfId="66" priority="67" stopIfTrue="1" operator="equal">
      <formula>0</formula>
    </cfRule>
  </conditionalFormatting>
  <conditionalFormatting sqref="AM2:AO8">
    <cfRule type="expression" dxfId="65" priority="66" stopIfTrue="1">
      <formula>$AK$8="b"</formula>
    </cfRule>
  </conditionalFormatting>
  <conditionalFormatting sqref="AI91 AG91">
    <cfRule type="expression" dxfId="64" priority="64" stopIfTrue="1">
      <formula>$C$7="NEGOCE"</formula>
    </cfRule>
    <cfRule type="expression" dxfId="63" priority="65" stopIfTrue="1">
      <formula>$C$7="travaux publics"</formula>
    </cfRule>
  </conditionalFormatting>
  <conditionalFormatting sqref="AN27:AN90">
    <cfRule type="cellIs" dxfId="62" priority="63" stopIfTrue="1" operator="equal">
      <formula>0</formula>
    </cfRule>
  </conditionalFormatting>
  <conditionalFormatting sqref="AO27:AO90">
    <cfRule type="cellIs" dxfId="61" priority="62" stopIfTrue="1" operator="equal">
      <formula>0</formula>
    </cfRule>
  </conditionalFormatting>
  <conditionalFormatting sqref="AI5:AK6">
    <cfRule type="expression" dxfId="60" priority="61" stopIfTrue="1">
      <formula>$AK$8="b"</formula>
    </cfRule>
  </conditionalFormatting>
  <conditionalFormatting sqref="AI4">
    <cfRule type="expression" dxfId="59" priority="60" stopIfTrue="1">
      <formula>$AK$8="b"</formula>
    </cfRule>
  </conditionalFormatting>
  <conditionalFormatting sqref="Y13:Y14 Y27:Y89">
    <cfRule type="expression" dxfId="58" priority="59" stopIfTrue="1">
      <formula>OR(AND($C$7="TRAVAUX PUBLICS",$C$5&lt;50),AND($C$7="NEGOCE",$C$5&lt;50),AND($C$7="batiment",$C$5&lt;50,$C$5&gt;=11))</formula>
    </cfRule>
  </conditionalFormatting>
  <conditionalFormatting sqref="T13:T14 S12:T12 T27:T89">
    <cfRule type="expression" dxfId="57" priority="58" stopIfTrue="1">
      <formula>OR($C$7="travaux publics",$C$7="negoce")</formula>
    </cfRule>
  </conditionalFormatting>
  <conditionalFormatting sqref="S12:T12 T13:T14 T27:T89">
    <cfRule type="expression" dxfId="56" priority="57" stopIfTrue="1">
      <formula>$C$5&gt;=300</formula>
    </cfRule>
  </conditionalFormatting>
  <conditionalFormatting sqref="AE12 AE27:AE89">
    <cfRule type="expression" dxfId="55" priority="56" stopIfTrue="1">
      <formula>$C$5&gt;=50</formula>
    </cfRule>
  </conditionalFormatting>
  <conditionalFormatting sqref="AF12:AG12 AF27:AG89">
    <cfRule type="expression" dxfId="54" priority="55" stopIfTrue="1">
      <formula>$C$5&gt;=300</formula>
    </cfRule>
  </conditionalFormatting>
  <conditionalFormatting sqref="AI12:AI14 AI27:AI89">
    <cfRule type="expression" dxfId="53" priority="54" stopIfTrue="1">
      <formula>$C$5&gt;=50</formula>
    </cfRule>
  </conditionalFormatting>
  <conditionalFormatting sqref="X12:X14 X27:X89">
    <cfRule type="expression" dxfId="52" priority="49">
      <formula>$C$5&gt;=50</formula>
    </cfRule>
  </conditionalFormatting>
  <conditionalFormatting sqref="T91:U93">
    <cfRule type="expression" dxfId="51" priority="48">
      <formula>$C$5&lt;50</formula>
    </cfRule>
  </conditionalFormatting>
  <conditionalFormatting sqref="Z13:AA14 Z27:AA89">
    <cfRule type="expression" dxfId="50" priority="47">
      <formula>OR(AND($C$7="TRAVAUX PUBLICS",$C$5&lt;50),AND($C$7="NEGOCE",$C$5&lt;50))</formula>
    </cfRule>
  </conditionalFormatting>
  <conditionalFormatting sqref="Y13:Z14">
    <cfRule type="expression" dxfId="49" priority="46">
      <formula>$C$5&gt;=50</formula>
    </cfRule>
  </conditionalFormatting>
  <conditionalFormatting sqref="AA13:AA14">
    <cfRule type="expression" dxfId="48" priority="44">
      <formula>AND($C$7="batiment",$C$5&lt;50)</formula>
    </cfRule>
    <cfRule type="expression" dxfId="47" priority="45" stopIfTrue="1">
      <formula>OR(AND($C$7="TRAVAUX PUBLICS",$C$5&lt;50),AND($C$7="NEGOCE",$C$5&lt;50))</formula>
    </cfRule>
  </conditionalFormatting>
  <conditionalFormatting sqref="V12:V14 V27:V89">
    <cfRule type="expression" dxfId="46" priority="42" stopIfTrue="1">
      <formula>$C$5&gt;=300</formula>
    </cfRule>
  </conditionalFormatting>
  <conditionalFormatting sqref="V12:V14 V27:V89">
    <cfRule type="expression" dxfId="45" priority="43" stopIfTrue="1">
      <formula>OR($C$7="travaux publics",$C$7="negoce")</formula>
    </cfRule>
  </conditionalFormatting>
  <conditionalFormatting sqref="AA13:AA14">
    <cfRule type="expression" dxfId="44" priority="41">
      <formula>$C$5&gt;=50</formula>
    </cfRule>
  </conditionalFormatting>
  <conditionalFormatting sqref="L15:L26">
    <cfRule type="cellIs" dxfId="43" priority="40" operator="equal">
      <formula>0</formula>
    </cfRule>
  </conditionalFormatting>
  <conditionalFormatting sqref="AM15:AM26">
    <cfRule type="cellIs" dxfId="42" priority="38" stopIfTrue="1" operator="equal">
      <formula>0</formula>
    </cfRule>
  </conditionalFormatting>
  <conditionalFormatting sqref="AN15:AN26">
    <cfRule type="cellIs" dxfId="41" priority="37" stopIfTrue="1" operator="equal">
      <formula>0</formula>
    </cfRule>
  </conditionalFormatting>
  <conditionalFormatting sqref="AO15:AO26">
    <cfRule type="cellIs" dxfId="40" priority="36" stopIfTrue="1" operator="equal">
      <formula>0</formula>
    </cfRule>
  </conditionalFormatting>
  <conditionalFormatting sqref="N15:P89 S15:T89">
    <cfRule type="expression" dxfId="39" priority="33" stopIfTrue="1">
      <formula>AND($C$7="BATIMENT",N15&gt;700)</formula>
    </cfRule>
  </conditionalFormatting>
  <conditionalFormatting sqref="Y15:Y26">
    <cfRule type="expression" dxfId="38" priority="32" stopIfTrue="1">
      <formula>OR(AND($C$7="TRAVAUX PUBLICS",$C$5&lt;50),AND($C$7="NEGOCE",$C$5&lt;50),AND($C$7="batiment",$C$5&lt;50,$C$5&gt;=11))</formula>
    </cfRule>
  </conditionalFormatting>
  <conditionalFormatting sqref="T15:T26">
    <cfRule type="expression" dxfId="37" priority="31" stopIfTrue="1">
      <formula>OR($C$7="travaux publics",$C$7="negoce")</formula>
    </cfRule>
  </conditionalFormatting>
  <conditionalFormatting sqref="T15:T26">
    <cfRule type="expression" dxfId="36" priority="30" stopIfTrue="1">
      <formula>$C$5&gt;=300</formula>
    </cfRule>
  </conditionalFormatting>
  <conditionalFormatting sqref="AE15:AE26">
    <cfRule type="expression" dxfId="35" priority="29" stopIfTrue="1">
      <formula>$C$5&gt;=50</formula>
    </cfRule>
  </conditionalFormatting>
  <conditionalFormatting sqref="AF15:AG26">
    <cfRule type="expression" dxfId="34" priority="28" stopIfTrue="1">
      <formula>$C$5&gt;=300</formula>
    </cfRule>
  </conditionalFormatting>
  <conditionalFormatting sqref="X15:X26">
    <cfRule type="expression" dxfId="33" priority="20">
      <formula>$C$5&gt;=50</formula>
    </cfRule>
  </conditionalFormatting>
  <conditionalFormatting sqref="Z15:AA26">
    <cfRule type="expression" dxfId="32" priority="19">
      <formula>OR(AND($C$7="TRAVAUX PUBLICS",$C$5&lt;50),AND($C$7="NEGOCE",$C$5&lt;50))</formula>
    </cfRule>
  </conditionalFormatting>
  <conditionalFormatting sqref="V15:V26">
    <cfRule type="expression" dxfId="31" priority="17" stopIfTrue="1">
      <formula>$C$5&gt;=300</formula>
    </cfRule>
  </conditionalFormatting>
  <conditionalFormatting sqref="V15:V26">
    <cfRule type="expression" dxfId="30" priority="18" stopIfTrue="1">
      <formula>OR($C$7="travaux publics",$C$7="negoce")</formula>
    </cfRule>
  </conditionalFormatting>
  <conditionalFormatting sqref="M15:M89">
    <cfRule type="expression" dxfId="29" priority="34" stopIfTrue="1">
      <formula>AND($C$7="negoce",M15&gt;25)</formula>
    </cfRule>
    <cfRule type="expression" dxfId="28" priority="35" stopIfTrue="1">
      <formula>AND($C$7="travaux publics",M15&gt;32)</formula>
    </cfRule>
    <cfRule type="expression" dxfId="27" priority="39" stopIfTrue="1">
      <formula>AND($C$7="BATIMENT",M15&gt;20)</formula>
    </cfRule>
  </conditionalFormatting>
  <conditionalFormatting sqref="AJ12:AJ14 AJ27:AJ89">
    <cfRule type="expression" dxfId="26" priority="14" stopIfTrue="1">
      <formula>$C$5&gt;=300</formula>
    </cfRule>
    <cfRule type="expression" dxfId="25" priority="15" stopIfTrue="1">
      <formula>AND($C$7="negoce",$C$5&gt;=50)</formula>
    </cfRule>
    <cfRule type="expression" dxfId="24" priority="16" stopIfTrue="1">
      <formula>AND($C$7="travaux publics",$C$5&gt;=50)</formula>
    </cfRule>
  </conditionalFormatting>
  <conditionalFormatting sqref="AJ12:AJ14">
    <cfRule type="expression" dxfId="23" priority="13" stopIfTrue="1">
      <formula>AND($C$7="batiment",$C$5&gt;=50,$C$5&lt;300)</formula>
    </cfRule>
  </conditionalFormatting>
  <conditionalFormatting sqref="AJ15:AJ26">
    <cfRule type="expression" dxfId="22" priority="10" stopIfTrue="1">
      <formula>$C$5&gt;=300</formula>
    </cfRule>
    <cfRule type="expression" dxfId="21" priority="11" stopIfTrue="1">
      <formula>AND($C$7="negoce",$C$5&gt;=50)</formula>
    </cfRule>
    <cfRule type="expression" dxfId="20" priority="12" stopIfTrue="1">
      <formula>AND($C$7="travaux publics",$C$5&gt;=50)</formula>
    </cfRule>
  </conditionalFormatting>
  <conditionalFormatting sqref="Q15:R89">
    <cfRule type="expression" dxfId="19" priority="9" stopIfTrue="1">
      <formula>AND($C$7="BATIMENT",Q15&gt;700)</formula>
    </cfRule>
  </conditionalFormatting>
  <conditionalFormatting sqref="AK12:AK14 AK27:AK90">
    <cfRule type="expression" dxfId="18" priority="50" stopIfTrue="1">
      <formula>AND($C$7="negoce",$C$5&gt;=50)</formula>
    </cfRule>
    <cfRule type="expression" dxfId="17" priority="51" stopIfTrue="1">
      <formula>AND($C$7="travaux publics",$C$5&gt;=50)</formula>
    </cfRule>
  </conditionalFormatting>
  <conditionalFormatting sqref="AK12:AK90">
    <cfRule type="expression" dxfId="16" priority="22" stopIfTrue="1">
      <formula>$C$5&gt;=50</formula>
    </cfRule>
    <cfRule type="expression" dxfId="15" priority="23" stopIfTrue="1">
      <formula>AND($C$7="negoce",$C$5&gt;=50)</formula>
    </cfRule>
    <cfRule type="expression" dxfId="14" priority="24" stopIfTrue="1">
      <formula>AND($C$7="travaux publics",$C$5&gt;=50)</formula>
    </cfRule>
  </conditionalFormatting>
  <conditionalFormatting sqref="AE12:AG90">
    <cfRule type="expression" dxfId="13" priority="8">
      <formula>$C$7="travaux publics"</formula>
    </cfRule>
  </conditionalFormatting>
  <conditionalFormatting sqref="AI15:AI90">
    <cfRule type="expression" dxfId="12" priority="25" stopIfTrue="1">
      <formula>AND($C$7="travaux publics",$C$5&gt;=11)</formula>
    </cfRule>
    <cfRule type="expression" dxfId="11" priority="27" stopIfTrue="1">
      <formula>$C$5&gt;=50</formula>
    </cfRule>
  </conditionalFormatting>
  <conditionalFormatting sqref="AI12:AI14 AI27:AI90">
    <cfRule type="expression" dxfId="10" priority="52" stopIfTrue="1">
      <formula>AND($C$7="travaux publics",$C$5&gt;=11)</formula>
    </cfRule>
    <cfRule type="expression" dxfId="9" priority="53" stopIfTrue="1">
      <formula>$C$7="negoce"</formula>
    </cfRule>
  </conditionalFormatting>
  <conditionalFormatting sqref="AI12:AJ90">
    <cfRule type="expression" dxfId="8" priority="26" stopIfTrue="1">
      <formula>$C$7="negoce"</formula>
    </cfRule>
  </conditionalFormatting>
  <conditionalFormatting sqref="W12:W90">
    <cfRule type="expression" dxfId="7" priority="7">
      <formula>$C$7="negoce"</formula>
    </cfRule>
    <cfRule type="expression" dxfId="6" priority="21">
      <formula>$C$5&gt;=50</formula>
    </cfRule>
  </conditionalFormatting>
  <conditionalFormatting sqref="AE12:AF90">
    <cfRule type="expression" dxfId="5" priority="6">
      <formula>OR($C$7="travaux publics",$C$7="negoce")</formula>
    </cfRule>
  </conditionalFormatting>
  <conditionalFormatting sqref="AG12:AG90">
    <cfRule type="expression" dxfId="4" priority="5">
      <formula>OR($C$7="travaux publics",$C$7="negoce")</formula>
    </cfRule>
  </conditionalFormatting>
  <conditionalFormatting sqref="AH12:AH90">
    <cfRule type="expression" dxfId="3" priority="2" stopIfTrue="1">
      <formula>"$C$7=""travaux publics"""</formula>
    </cfRule>
    <cfRule type="expression" dxfId="2" priority="3" stopIfTrue="1">
      <formula>$C$7="negoce"</formula>
    </cfRule>
    <cfRule type="expression" dxfId="1" priority="4" stopIfTrue="1">
      <formula>$C$5&gt;=50</formula>
    </cfRule>
  </conditionalFormatting>
  <conditionalFormatting sqref="U12:U90">
    <cfRule type="expression" dxfId="0" priority="1">
      <formula>$C$7="batiment"</formula>
    </cfRule>
  </conditionalFormatting>
  <dataValidations count="5">
    <dataValidation type="list" allowBlank="1" showInputMessage="1" showErrorMessage="1" sqref="F6" xr:uid="{00000000-0002-0000-0000-000000000000}">
      <formula1>"',BATIMENT,TRAVAUX PUBLICS"</formula1>
    </dataValidation>
    <dataValidation type="list" allowBlank="1" showInputMessage="1" showErrorMessage="1" sqref="C7" xr:uid="{00000000-0002-0000-0000-000001000000}">
      <formula1>"',BATIMENT,TRAVAUX PUBLICS,NEGOCE"</formula1>
    </dataValidation>
    <dataValidation type="list" allowBlank="1" showInputMessage="1" showErrorMessage="1" sqref="AK7" xr:uid="{7023C3E9-1498-471D-8B5F-BE3923AAD797}">
      <formula1>"OUI,NON"</formula1>
    </dataValidation>
    <dataValidation type="list" allowBlank="1" showInputMessage="1" showErrorMessage="1" sqref="AK8" xr:uid="{E8F72BD5-9074-4F1C-A040-E8BDFFE1A2EA}">
      <formula1>"A,B"</formula1>
    </dataValidation>
    <dataValidation type="list" allowBlank="1" showInputMessage="1" showErrorMessage="1" sqref="G15:G90" xr:uid="{00000000-0002-0000-0000-000004000000}">
      <formula1>"',INTER,INTRA"</formula1>
    </dataValidation>
  </dataValidations>
  <printOptions horizontalCentered="1" verticalCentered="1"/>
  <pageMargins left="3.937007874015748E-2" right="3.937007874015748E-2" top="0" bottom="0" header="0" footer="0"/>
  <pageSetup paperSize="9" scale="66" orientation="landscape" r:id="rId1"/>
  <headerFooter alignWithMargins="0">
    <oddFooter>&amp;R&amp;9&amp;D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40C7C35A0FD1419C6B8CCC3EE61F06" ma:contentTypeVersion="5" ma:contentTypeDescription="Crée un document." ma:contentTypeScope="" ma:versionID="43923bd4c57b9d6c145ddaae0dc29b28">
  <xsd:schema xmlns:xsd="http://www.w3.org/2001/XMLSchema" xmlns:xs="http://www.w3.org/2001/XMLSchema" xmlns:p="http://schemas.microsoft.com/office/2006/metadata/properties" xmlns:ns3="758fc56c-cef6-4086-8400-5a6394205b20" xmlns:ns4="c1ab388f-a948-4dcc-b919-870852e5f411" targetNamespace="http://schemas.microsoft.com/office/2006/metadata/properties" ma:root="true" ma:fieldsID="7e5d87b3955412f6c4e735f29674b98d" ns3:_="" ns4:_="">
    <xsd:import namespace="758fc56c-cef6-4086-8400-5a6394205b20"/>
    <xsd:import namespace="c1ab388f-a948-4dcc-b919-870852e5f4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8fc56c-cef6-4086-8400-5a6394205b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ab388f-a948-4dcc-b919-870852e5f41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D1382F-C9CD-492E-9FD3-11D83ECB7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8fc56c-cef6-4086-8400-5a6394205b20"/>
    <ds:schemaRef ds:uri="c1ab388f-a948-4dcc-b919-870852e5f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363F07-87DB-4B4A-B7DE-F0E02DF48FB0}">
  <ds:schemaRefs>
    <ds:schemaRef ds:uri="http://schemas.microsoft.com/sharepoint/v3/contenttype/forms"/>
  </ds:schemaRefs>
</ds:datastoreItem>
</file>

<file path=customXml/itemProps3.xml><?xml version="1.0" encoding="utf-8"?>
<ds:datastoreItem xmlns:ds="http://schemas.openxmlformats.org/officeDocument/2006/customXml" ds:itemID="{80B17320-3DA7-402E-BB06-943845AD0387}">
  <ds:schemaRefs>
    <ds:schemaRef ds:uri="http://schemas.microsoft.com/office/infopath/2007/PartnerControls"/>
    <ds:schemaRef ds:uri="http://purl.org/dc/terms/"/>
    <ds:schemaRef ds:uri="http://purl.org/dc/dcmitype/"/>
    <ds:schemaRef ds:uri="http://purl.org/dc/elements/1.1/"/>
    <ds:schemaRef ds:uri="c1ab388f-a948-4dcc-b919-870852e5f411"/>
    <ds:schemaRef ds:uri="http://schemas.microsoft.com/office/2006/documentManagement/types"/>
    <ds:schemaRef ds:uri="http://schemas.microsoft.com/office/2006/metadata/properties"/>
    <ds:schemaRef ds:uri="http://schemas.openxmlformats.org/package/2006/metadata/core-properties"/>
    <ds:schemaRef ds:uri="758fc56c-cef6-4086-8400-5a6394205b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PLAN DE FORMATION</vt:lpstr>
      <vt:lpstr>'PLAN DE FORMATION'!Zone_d_impression</vt:lpstr>
    </vt:vector>
  </TitlesOfParts>
  <Manager/>
  <Company>Constructys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GODEY Lucie</dc:creator>
  <cp:keywords/>
  <dc:description/>
  <cp:lastModifiedBy>GODEY Lucie</cp:lastModifiedBy>
  <cp:revision/>
  <dcterms:created xsi:type="dcterms:W3CDTF">2015-03-09T07:14:34Z</dcterms:created>
  <dcterms:modified xsi:type="dcterms:W3CDTF">2022-01-19T07:53:34Z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0x0101009E40C7C35A0FD1419C6B8CCC3EE61F06</vt:lpwstr>
  </property>
</Properties>
</file>